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950"/>
  </bookViews>
  <sheets>
    <sheet name="информация для раскрытия" sheetId="24" r:id="rId1"/>
    <sheet name="1)" sheetId="14" r:id="rId2"/>
    <sheet name="2)" sheetId="25" r:id="rId3"/>
    <sheet name="3)" sheetId="2" r:id="rId4"/>
    <sheet name="4)" sheetId="6" r:id="rId5"/>
    <sheet name="5)" sheetId="23" r:id="rId6"/>
    <sheet name="6)" sheetId="27" r:id="rId7"/>
    <sheet name="7)" sheetId="28" r:id="rId8"/>
    <sheet name="8)" sheetId="29" r:id="rId9"/>
    <sheet name="9)" sheetId="30" r:id="rId10"/>
  </sheets>
  <definedNames>
    <definedName name="_xlnm.Print_Titles" localSheetId="2">'2)'!$15:$16</definedName>
    <definedName name="_xlnm.Print_Area" localSheetId="1">'1)'!$A$1:$E$19</definedName>
    <definedName name="_xlnm.Print_Area" localSheetId="2">'2)'!$A$1:$BW$96</definedName>
    <definedName name="_xlnm.Print_Area" localSheetId="4">'4)'!$A$1:$B$11</definedName>
    <definedName name="_xlnm.Print_Area" localSheetId="5">'5)'!$A$1:$H$6</definedName>
    <definedName name="_xlnm.Print_Area" localSheetId="8">'8)'!$A$1:$E$16</definedName>
    <definedName name="_xlnm.Print_Area" localSheetId="9">'9)'!$A$1:$F$3</definedName>
    <definedName name="_xlnm.Print_Area" localSheetId="0">'информация для раскрытия'!$A$1:$K$28</definedName>
  </definedNames>
  <calcPr calcId="125725"/>
</workbook>
</file>

<file path=xl/calcChain.xml><?xml version="1.0" encoding="utf-8"?>
<calcChain xmlns="http://schemas.openxmlformats.org/spreadsheetml/2006/main">
  <c r="B6" i="6"/>
  <c r="BS63" i="25"/>
  <c r="B5" i="6" l="1"/>
  <c r="BT73" i="25" s="1"/>
  <c r="BS55"/>
  <c r="BS88" l="1"/>
  <c r="BS91" l="1"/>
  <c r="BS94" s="1"/>
  <c r="BS34"/>
  <c r="BU67"/>
  <c r="BS67"/>
  <c r="BU63"/>
  <c r="BU60"/>
  <c r="BS60"/>
  <c r="BV49"/>
  <c r="BU49"/>
  <c r="BT49"/>
  <c r="BS49"/>
  <c r="BZ40"/>
  <c r="BZ38"/>
  <c r="BV34"/>
  <c r="BU34"/>
  <c r="BT34"/>
  <c r="BZ30"/>
  <c r="BV27"/>
  <c r="BU27"/>
  <c r="BT27"/>
  <c r="BS27"/>
  <c r="BZ25"/>
  <c r="BZ22"/>
  <c r="BV20"/>
  <c r="BU20"/>
  <c r="BT20"/>
  <c r="BS20"/>
  <c r="BZ49" l="1"/>
  <c r="BV19"/>
  <c r="BV18" s="1"/>
  <c r="BU19"/>
  <c r="BU18" s="1"/>
  <c r="BZ27"/>
  <c r="BZ34"/>
  <c r="BS19"/>
  <c r="BS18" s="1"/>
  <c r="BT19"/>
  <c r="BT18" s="1"/>
  <c r="BZ20"/>
  <c r="C25" i="2"/>
  <c r="BZ19" i="25" l="1"/>
  <c r="BZ18"/>
</calcChain>
</file>

<file path=xl/sharedStrings.xml><?xml version="1.0" encoding="utf-8"?>
<sst xmlns="http://schemas.openxmlformats.org/spreadsheetml/2006/main" count="399" uniqueCount="296">
  <si>
    <t>№ п/п</t>
  </si>
  <si>
    <t>Показатель</t>
  </si>
  <si>
    <t>Ед. изм.</t>
  </si>
  <si>
    <t>план*</t>
  </si>
  <si>
    <t>тыс. руб.</t>
  </si>
  <si>
    <t>1.</t>
  </si>
  <si>
    <t>1.1.</t>
  </si>
  <si>
    <t>1.1.1.</t>
  </si>
  <si>
    <t>Материальные расходы, всего</t>
  </si>
  <si>
    <t>в том числе на ремонт</t>
  </si>
  <si>
    <t>1.1.2.</t>
  </si>
  <si>
    <t>1.1.3.</t>
  </si>
  <si>
    <t>1.2.</t>
  </si>
  <si>
    <t>1.3.</t>
  </si>
  <si>
    <t>Примечание:</t>
  </si>
  <si>
    <t>Плановый баланс электрической энергии по сетям ВН, СН1, СН2, НН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</si>
  <si>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</si>
  <si>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</si>
  <si>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</si>
  <si>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</si>
  <si>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</si>
  <si>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</si>
  <si>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</si>
  <si>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</si>
  <si>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Поступление эл. энергии в сеть, ВСЕГО    в т.ч.</t>
  </si>
  <si>
    <t>из смежной сети, всего</t>
  </si>
  <si>
    <t xml:space="preserve">    в том числе из сети</t>
  </si>
  <si>
    <t>2.</t>
  </si>
  <si>
    <t xml:space="preserve">Потери электроэнергии в сети </t>
  </si>
  <si>
    <t>то же в % (п.2./п.1.)</t>
  </si>
  <si>
    <t>3.</t>
  </si>
  <si>
    <t>Расход электроэнергии на производственные и хозяйственные нужды</t>
  </si>
  <si>
    <t xml:space="preserve">Полезный отпуск из сети </t>
  </si>
  <si>
    <t>4.1.</t>
  </si>
  <si>
    <t>4.2.</t>
  </si>
  <si>
    <t>Потребителям оптового рынка</t>
  </si>
  <si>
    <t>4.3.</t>
  </si>
  <si>
    <t>сальдо-переток в другие организации</t>
  </si>
  <si>
    <t>1.4.</t>
  </si>
  <si>
    <t>4.</t>
  </si>
  <si>
    <t>Потери, %</t>
  </si>
  <si>
    <t>Отпуск эл. энергии в сеть, млн.кВт.ч</t>
  </si>
  <si>
    <t>Информация о тарифах на услуги по передаче электрической энергии</t>
  </si>
  <si>
    <t>Двухставочный тариф</t>
  </si>
  <si>
    <t>Одноставочный тариф</t>
  </si>
  <si>
    <t>Ставка на содержание электрических  сетей</t>
  </si>
  <si>
    <t>Ставка на оплату технологического расхода потерь</t>
  </si>
  <si>
    <t xml:space="preserve">1. Налог на добавленную стоимость не учтен и  взимается с потребителя дополнительно.  </t>
  </si>
  <si>
    <t>от электростанций ПЭ (ЭСО)</t>
  </si>
  <si>
    <t>от др. поставщиков (в т.ч. с оптового рынка)</t>
  </si>
  <si>
    <t>поступление эл. энергии от др. организаций</t>
  </si>
  <si>
    <t>Собственным потребителям</t>
  </si>
  <si>
    <t>Период</t>
  </si>
  <si>
    <t>от других организаций</t>
  </si>
  <si>
    <t xml:space="preserve">Потери мощности в сети </t>
  </si>
  <si>
    <t>Мощность на производственные и хозяйственные нужды</t>
  </si>
  <si>
    <t xml:space="preserve">Отпуск мощности из сети </t>
  </si>
  <si>
    <t>заявленная (расчетная) мощность собственных потребителей, пользующихся региональными электрическими сетями</t>
  </si>
  <si>
    <t>заявленная мощность потребителей оптового рынка</t>
  </si>
  <si>
    <t>отпуск в другие организации</t>
  </si>
  <si>
    <t>Потери , млн.кВтч</t>
  </si>
  <si>
    <t>Расходы на оплату потерь, тыс. руб.</t>
  </si>
  <si>
    <t>Средневзвешенный тариф покупки потерь, руб./МВт.ч</t>
  </si>
  <si>
    <t>Октябрьский административный округ г. Омска.</t>
  </si>
  <si>
    <t>Поступление мощности в сеть, ВСЕГО    в т.ч.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</si>
  <si>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</si>
  <si>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</si>
  <si>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руб. /МВт.мес.</t>
  </si>
  <si>
    <t>руб./МВт.час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</si>
  <si>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</si>
  <si>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</si>
  <si>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</si>
  <si>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</si>
  <si>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</si>
  <si>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</si>
  <si>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</si>
  <si>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</si>
  <si>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</si>
  <si>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5506007419</t>
  </si>
  <si>
    <t>КПП:</t>
  </si>
  <si>
    <t>Долгосрочный период регулирования:</t>
  </si>
  <si>
    <t>-</t>
  </si>
  <si>
    <t xml:space="preserve"> гг.</t>
  </si>
  <si>
    <t>Примечание ***</t>
  </si>
  <si>
    <t>план на ТП*</t>
  </si>
  <si>
    <t>факт*</t>
  </si>
  <si>
    <t>факт на ТП**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</si>
  <si>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</si>
  <si>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</si>
  <si>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</si>
  <si>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</si>
  <si>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</si>
  <si>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</si>
  <si>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</si>
  <si>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</si>
  <si>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</si>
  <si>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</si>
  <si>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</si>
  <si>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</si>
  <si>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</si>
  <si>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</si>
  <si>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</si>
  <si>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</si>
  <si>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</si>
  <si>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</si>
  <si>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</si>
  <si>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</si>
  <si>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</si>
  <si>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</si>
  <si>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</si>
  <si>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</si>
  <si>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</si>
  <si>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</si>
  <si>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</si>
  <si>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</si>
  <si>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</si>
  <si>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</si>
  <si>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</si>
  <si>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</si>
  <si>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</si>
  <si>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</si>
  <si>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</si>
  <si>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</si>
  <si>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</si>
  <si>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</si>
  <si>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</si>
  <si>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</si>
  <si>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</si>
  <si>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</si>
  <si>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</si>
  <si>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</si>
  <si>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</si>
  <si>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</si>
  <si>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</si>
  <si>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</si>
  <si>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</si>
  <si>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</si>
  <si>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</si>
  <si>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</si>
  <si>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</si>
  <si>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</si>
  <si>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</si>
  <si>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</si>
  <si>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</si>
  <si>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</si>
  <si>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</si>
  <si>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</si>
  <si>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</si>
  <si>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</si>
  <si>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</si>
  <si>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</si>
  <si>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</si>
  <si>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</si>
  <si>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</si>
  <si>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</si>
  <si>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</si>
  <si>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</si>
  <si>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</si>
  <si>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</si>
  <si>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</si>
  <si>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</si>
  <si>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</si>
  <si>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</si>
  <si>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</si>
  <si>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</si>
  <si>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</si>
  <si>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</si>
  <si>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</si>
  <si>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</si>
  <si>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</si>
  <si>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</si>
  <si>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</si>
  <si>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</si>
  <si>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</si>
  <si>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</si>
  <si>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</si>
  <si>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</si>
  <si>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</si>
  <si>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</si>
  <si>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</si>
  <si>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</si>
  <si>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</si>
  <si>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</si>
  <si>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</si>
  <si>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</si>
  <si>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</si>
  <si>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</si>
  <si>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</si>
  <si>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</si>
  <si>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</si>
  <si>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</si>
  <si>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</si>
  <si>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</si>
  <si>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</si>
  <si>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</si>
  <si>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</si>
  <si>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</si>
  <si>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</si>
  <si>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</si>
  <si>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</si>
  <si>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Нормативы на товарную продукцию</t>
  </si>
  <si>
    <t>Ссылка: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</si>
  <si>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</si>
  <si>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</si>
  <si>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</si>
  <si>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</si>
  <si>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</si>
  <si>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</si>
  <si>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</si>
  <si>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</si>
  <si>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</si>
  <si>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</si>
  <si>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</si>
  <si>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</si>
  <si>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</si>
  <si>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</si>
  <si>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</si>
  <si>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</si>
  <si>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>Условия, на которых осуществляется поставка товаров (работ, услуг)</t>
  </si>
  <si>
    <t>подпункт "б" структура и объем затрат на производство и реализацию товаров (работ, услуг)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</si>
  <si>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</t>
  </si>
  <si>
    <t xml:space="preserve">подпункт "а"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</si>
  <si>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</si>
  <si>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</si>
  <si>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</si>
  <si>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</si>
  <si>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</si>
  <si>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</si>
  <si>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</si>
  <si>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</si>
  <si>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</si>
  <si>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Способы приобретения товаров, необходимых для оказания услуг</t>
  </si>
  <si>
    <t xml:space="preserve">Бланки документов, необходимых для получения услуги можно скачать на официальном сайте организации  </t>
  </si>
  <si>
    <r>
      <t>_____</t>
    </r>
    <r>
      <rPr>
        <sz val="11"/>
        <rFont val="Calibri"/>
        <family val="2"/>
        <charset val="204"/>
        <scheme val="minor"/>
      </rPr>
      <t>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</si>
  <si>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1"/>
        <rFont val="Calibri"/>
        <family val="2"/>
        <charset val="204"/>
        <scheme val="minor"/>
      </rPr>
      <t>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</si>
  <si>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1"/>
        <rFont val="Calibri"/>
        <family val="2"/>
        <charset val="204"/>
        <scheme val="minor"/>
      </rPr>
      <t>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</si>
  <si>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1"/>
        <rFont val="Calibri"/>
        <family val="2"/>
        <charset val="204"/>
        <scheme val="minor"/>
      </rPr>
      <t>****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</si>
  <si>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1"/>
        <rFont val="Calibri"/>
        <family val="2"/>
        <charset val="204"/>
        <scheme val="minor"/>
      </rPr>
      <t>*****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</si>
  <si>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Мвт</t>
  </si>
  <si>
    <t xml:space="preserve">размещена на сайте организации </t>
  </si>
  <si>
    <t>http://www.omsktyre.ru/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</si>
  <si>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Партнерам\Тендеры и закупки.</t>
    </r>
  </si>
  <si>
    <t>Приложение 3</t>
  </si>
  <si>
    <t>Сведения о движении активов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</si>
  <si>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</si>
  <si>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</si>
  <si>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</si>
  <si>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</si>
  <si>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</si>
  <si>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</si>
  <si>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</si>
  <si>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</si>
  <si>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</si>
  <si>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</si>
  <si>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</si>
  <si>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</si>
  <si>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в том числе общехозяйственные расходы</t>
  </si>
  <si>
    <t>https://www.omsktyre.ru/uslugi-po-elektroenergii</t>
  </si>
  <si>
    <t>http://www.omsktyre.ru/tendery-i-zakupki</t>
  </si>
  <si>
    <t>550601001</t>
  </si>
  <si>
    <t>II. Стандарты раскрытия информации сетевой организацией, пункт 19, а именно:</t>
  </si>
  <si>
    <t xml:space="preserve">подпункт "б"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расходов;
</t>
  </si>
  <si>
    <t xml:space="preserve"> абзац 2 подпункта "г"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</si>
  <si>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абзац 2 подпункта "г"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</si>
  <si>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абзац 2 подпункта "г"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</si>
  <si>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3 подпункта "г" о затратах сетевой организации на покупку потерь в собственных сетях</t>
  </si>
  <si>
    <t>абзац 3 подпункта "г"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</si>
  <si>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3 подпункта г" о перечне мероприятий по снижению размеров потерь в сетях, а также о сроках их исполнения и источниках финансирования</t>
  </si>
  <si>
    <t>абзац 3 подпункта "г" о закупке сетевыми организациями электрической энергии для компенсации потерь в сетях и ее стоимости</t>
  </si>
  <si>
    <t>абзац 4 подпункта "г"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</si>
  <si>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подпункт "з"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</si>
  <si>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подпункт "м" об инвестиционных программах (о проектах инвестиционных программ) и отчетах об их реализации</t>
  </si>
  <si>
    <t>подпункт "о" о способах приобретения, стоимости и объемах товаров, необходимых для оказания услуг по передаче электроэнергии</t>
  </si>
  <si>
    <t>Тарифы на 2020 г.</t>
  </si>
  <si>
    <t>01.01.2020 - 30.06.2020</t>
  </si>
  <si>
    <t>01.07.2020 - 31.12.2020</t>
  </si>
  <si>
    <t>в разделе "Информация за 2020 год"</t>
  </si>
  <si>
    <t>АО "Омскшина"</t>
  </si>
  <si>
    <t>2020</t>
  </si>
  <si>
    <t>2024</t>
  </si>
  <si>
    <t>2020 г.</t>
  </si>
  <si>
    <t>I. Общие положения, пункт 12, а именно:</t>
  </si>
  <si>
    <r>
      <t xml:space="preserve">На основании приказа РЭК Омской области от 31.12.2019 г. № 578/91 (http://www.pravo.gov.ru/) установлены и введены в действие с </t>
    </r>
    <r>
      <rPr>
        <b/>
        <u/>
        <sz val="11"/>
        <color theme="1"/>
        <rFont val="Calibri"/>
        <family val="2"/>
        <charset val="204"/>
        <scheme val="minor"/>
      </rPr>
      <t>01.01.2020 года по 31.12.2020 года</t>
    </r>
    <r>
      <rPr>
        <sz val="11"/>
        <color theme="1"/>
        <rFont val="Calibri"/>
        <family val="2"/>
        <charset val="204"/>
        <scheme val="minor"/>
      </rPr>
      <t xml:space="preserve"> индивидуальные тарифы на услуги по передаче электрической энергии </t>
    </r>
  </si>
  <si>
    <t>2.Полезный отпуск электрической энергии, в соответствии с которым произведен расчет индивидуального тарифа на компенсацию потерь –  215,95 млн. кВтч.</t>
  </si>
  <si>
    <t>3.Потери электрической энергии, в соответствии с которыми произведен расчет  индивидуального тарифа на компенсацию потерь -  8,998 млн. кВтч.</t>
  </si>
  <si>
    <t>в том числе количество условных единиц по подстанциям на уровне напряжения НН</t>
  </si>
  <si>
    <t>4.3</t>
  </si>
  <si>
    <t>план 2020 год</t>
  </si>
  <si>
    <t>Сведения о потерях электрической энергии по электрическим сетям АО "Омскшина"</t>
  </si>
  <si>
    <t>Электрическая мощность по диапозонам напряжения АО "Омскшина"</t>
  </si>
  <si>
    <t xml:space="preserve">АО "ОМСКШИНА" раскрывает  информацию на 2020 г. </t>
  </si>
  <si>
    <t>Приказ Минэнерго РФ об утвержении нормативных потерь при передаче электрической энергии по сетям АО "Омскшина" на 2020 г. отсутствует.</t>
  </si>
  <si>
    <t>Перечень зон деятельности АО "Омскшина"</t>
  </si>
  <si>
    <t xml:space="preserve">АО "Омскшина" оказывает услуги по передаче электрической энергии по сетям во исполнение обязательст ПАО "МРСК Сибири"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</si>
  <si>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t>Утвержденная программа энергосбережения в сфере оказания услуг по передаче электрической энергии по сетям. на 2020 г. отсутствует.</t>
  </si>
  <si>
    <t>АО "Омскшина" не имеет инвестиционной программы на 2020 г. в сфере оказания услуг по передаче электрической энергии по сетям.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</si>
</sst>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000"/>
  </numFmts>
  <fonts count="3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3399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i/>
      <sz val="11"/>
      <color indexed="18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56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ont="0" applyFill="0" applyBorder="0" applyAlignment="0" applyProtection="0">
      <alignment vertical="top"/>
    </xf>
    <xf numFmtId="0" fontId="6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4" fillId="0" borderId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</cellStyleXfs>
  <cellXfs count="158">
    <xf numFmtId="0" fontId="5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/>
    <xf numFmtId="0" fontId="12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justify" vertical="top"/>
    </xf>
    <xf numFmtId="0" fontId="10" fillId="0" borderId="0" xfId="0" applyNumberFormat="1" applyFont="1" applyFill="1" applyBorder="1" applyAlignment="1" applyProtection="1">
      <alignment horizontal="justify" vertical="top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/>
    <xf numFmtId="0" fontId="8" fillId="0" borderId="0" xfId="8" applyFont="1"/>
    <xf numFmtId="0" fontId="12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22" fillId="0" borderId="0" xfId="0" applyFont="1" applyAlignment="1"/>
    <xf numFmtId="0" fontId="9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Alignment="1"/>
    <xf numFmtId="0" fontId="9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right" vertical="top"/>
    </xf>
    <xf numFmtId="0" fontId="1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165" fontId="8" fillId="0" borderId="0" xfId="5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/>
    <xf numFmtId="0" fontId="26" fillId="0" borderId="0" xfId="0" applyFont="1" applyAlignment="1"/>
    <xf numFmtId="0" fontId="8" fillId="0" borderId="0" xfId="0" applyFont="1" applyAlignment="1"/>
    <xf numFmtId="0" fontId="12" fillId="3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8" fillId="0" borderId="0" xfId="2" applyFont="1" applyFill="1"/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9" fontId="8" fillId="0" borderId="0" xfId="7" applyFont="1"/>
    <xf numFmtId="4" fontId="8" fillId="0" borderId="0" xfId="2" applyNumberFormat="1" applyFont="1"/>
    <xf numFmtId="4" fontId="8" fillId="0" borderId="0" xfId="2" applyNumberFormat="1" applyFont="1" applyFill="1"/>
    <xf numFmtId="0" fontId="8" fillId="3" borderId="0" xfId="0" applyNumberFormat="1" applyFont="1" applyFill="1" applyBorder="1" applyAlignment="1" applyProtection="1">
      <alignment horizontal="center" vertical="top"/>
    </xf>
    <xf numFmtId="0" fontId="8" fillId="3" borderId="1" xfId="0" applyNumberFormat="1" applyFont="1" applyFill="1" applyBorder="1" applyAlignment="1" applyProtection="1">
      <alignment horizontal="center" vertical="top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0" fontId="8" fillId="0" borderId="1" xfId="5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8" applyFont="1" applyAlignment="1">
      <alignment horizontal="justify"/>
    </xf>
    <xf numFmtId="0" fontId="9" fillId="0" borderId="0" xfId="8" applyFont="1"/>
    <xf numFmtId="0" fontId="8" fillId="0" borderId="0" xfId="8" applyFont="1" applyAlignment="1">
      <alignment horizontal="justify"/>
    </xf>
    <xf numFmtId="0" fontId="8" fillId="0" borderId="0" xfId="8" applyFont="1" applyFill="1"/>
    <xf numFmtId="0" fontId="21" fillId="0" borderId="0" xfId="0" applyNumberFormat="1" applyFont="1" applyFill="1" applyBorder="1" applyAlignment="1" applyProtection="1">
      <alignment horizontal="right" vertical="top"/>
    </xf>
    <xf numFmtId="0" fontId="8" fillId="0" borderId="2" xfId="2" applyFont="1" applyBorder="1" applyAlignment="1">
      <alignment horizontal="center" vertical="center"/>
    </xf>
    <xf numFmtId="0" fontId="28" fillId="0" borderId="0" xfId="2" applyFont="1" applyAlignment="1">
      <alignment horizontal="justify" wrapText="1"/>
    </xf>
    <xf numFmtId="0" fontId="8" fillId="0" borderId="0" xfId="2" applyFont="1" applyAlignment="1">
      <alignment horizontal="justify" wrapText="1"/>
    </xf>
    <xf numFmtId="0" fontId="8" fillId="0" borderId="0" xfId="2" applyFont="1" applyBorder="1"/>
    <xf numFmtId="0" fontId="31" fillId="0" borderId="0" xfId="2" applyFont="1" applyBorder="1" applyAlignment="1">
      <alignment horizontal="right"/>
    </xf>
    <xf numFmtId="0" fontId="8" fillId="0" borderId="9" xfId="2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/>
    </xf>
    <xf numFmtId="0" fontId="14" fillId="0" borderId="0" xfId="6" applyNumberFormat="1" applyFill="1" applyBorder="1" applyAlignment="1" applyProtection="1">
      <alignment vertical="top"/>
    </xf>
    <xf numFmtId="0" fontId="8" fillId="0" borderId="2" xfId="2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6" applyFont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7" fillId="0" borderId="0" xfId="6" applyNumberFormat="1" applyFont="1" applyFill="1" applyBorder="1" applyAlignment="1" applyProtection="1">
      <alignment horizontal="left" vertical="top" wrapText="1"/>
    </xf>
    <xf numFmtId="0" fontId="30" fillId="0" borderId="0" xfId="6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justify" vertical="top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164" fontId="8" fillId="0" borderId="1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/>
    </xf>
    <xf numFmtId="164" fontId="8" fillId="0" borderId="3" xfId="2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8" fillId="0" borderId="5" xfId="2" applyFont="1" applyBorder="1" applyAlignment="1">
      <alignment horizontal="left"/>
    </xf>
    <xf numFmtId="49" fontId="8" fillId="0" borderId="5" xfId="2" applyNumberFormat="1" applyFont="1" applyBorder="1" applyAlignment="1">
      <alignment horizontal="left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justify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left"/>
    </xf>
    <xf numFmtId="49" fontId="8" fillId="0" borderId="5" xfId="2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28" fillId="0" borderId="0" xfId="2" applyFont="1" applyAlignment="1">
      <alignment horizontal="justify" wrapText="1"/>
    </xf>
    <xf numFmtId="0" fontId="8" fillId="0" borderId="0" xfId="2" applyFont="1" applyAlignment="1">
      <alignment horizontal="justify" wrapText="1"/>
    </xf>
    <xf numFmtId="0" fontId="9" fillId="0" borderId="0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8" fillId="3" borderId="2" xfId="0" applyNumberFormat="1" applyFont="1" applyFill="1" applyBorder="1" applyAlignment="1" applyProtection="1">
      <alignment horizontal="center" vertical="top"/>
    </xf>
    <xf numFmtId="0" fontId="8" fillId="3" borderId="4" xfId="0" applyNumberFormat="1" applyFont="1" applyFill="1" applyBorder="1" applyAlignment="1" applyProtection="1">
      <alignment horizontal="center" vertical="top"/>
    </xf>
    <xf numFmtId="0" fontId="8" fillId="3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20" fillId="2" borderId="0" xfId="8" applyFont="1" applyFill="1" applyAlignment="1">
      <alignment horizontal="center" vertical="center" wrapText="1"/>
    </xf>
    <xf numFmtId="0" fontId="19" fillId="0" borderId="0" xfId="8" applyFont="1" applyAlignment="1">
      <alignment horizontal="justify" vertical="top" wrapText="1"/>
    </xf>
    <xf numFmtId="0" fontId="8" fillId="0" borderId="0" xfId="8" applyFont="1" applyAlignment="1">
      <alignment horizontal="left" vertical="center" wrapText="1"/>
    </xf>
    <xf numFmtId="0" fontId="14" fillId="2" borderId="0" xfId="6" applyFill="1" applyAlignment="1" applyProtection="1">
      <alignment horizontal="center" wrapText="1"/>
    </xf>
    <xf numFmtId="0" fontId="20" fillId="2" borderId="0" xfId="8" applyFont="1" applyFill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8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29" fillId="0" borderId="0" xfId="8" applyFont="1" applyAlignment="1">
      <alignment horizontal="center"/>
    </xf>
    <xf numFmtId="0" fontId="20" fillId="0" borderId="0" xfId="8" applyFont="1" applyAlignment="1">
      <alignment horizontal="justify"/>
    </xf>
    <xf numFmtId="0" fontId="20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19" fillId="0" borderId="0" xfId="8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6" fillId="4" borderId="0" xfId="0" applyNumberFormat="1" applyFont="1" applyFill="1" applyBorder="1" applyAlignment="1" applyProtection="1">
      <alignment horizontal="justify" vertical="top"/>
    </xf>
  </cellXfs>
  <cellStyles count="11">
    <cellStyle name="Гиперссылка" xfId="6" builtinId="8"/>
    <cellStyle name="Гиперссылка 2" xfId="9"/>
    <cellStyle name="Обычный" xfId="0" builtinId="0"/>
    <cellStyle name="Обычный 2" xfId="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336699"/>
      <color rgb="FF0000FF"/>
      <color rgb="FF000099"/>
      <color rgb="FFFFFFFF"/>
      <color rgb="FF808080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tendery-i-zakupk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view="pageBreakPreview" topLeftCell="A16" zoomScaleNormal="100" zoomScaleSheetLayoutView="100" workbookViewId="0">
      <selection activeCell="B4" sqref="B4"/>
    </sheetView>
  </sheetViews>
  <sheetFormatPr defaultRowHeight="15"/>
  <cols>
    <col min="1" max="1" width="5.28515625" style="36" customWidth="1"/>
    <col min="2" max="8" width="9.140625" style="36"/>
    <col min="9" max="9" width="10.140625" style="36" customWidth="1"/>
    <col min="10" max="10" width="9.140625" style="36"/>
    <col min="11" max="11" width="13" style="36" customWidth="1"/>
    <col min="12" max="12" width="14.85546875" style="36" customWidth="1"/>
    <col min="13" max="16384" width="9.140625" style="36"/>
  </cols>
  <sheetData>
    <row r="1" spans="1:12" s="34" customFormat="1" ht="51" customHeight="1">
      <c r="A1" s="81" t="s">
        <v>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4"/>
    </row>
    <row r="2" spans="1:12" s="34" customFormat="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1" customFormat="1">
      <c r="B3" s="21" t="s">
        <v>290</v>
      </c>
    </row>
    <row r="4" spans="1:12" s="20" customFormat="1" ht="6" customHeight="1">
      <c r="B4" s="35"/>
    </row>
    <row r="5" spans="1:12" s="21" customFormat="1" ht="13.5" customHeight="1">
      <c r="A5" s="25" t="s">
        <v>5</v>
      </c>
      <c r="B5" s="21" t="s">
        <v>281</v>
      </c>
    </row>
    <row r="6" spans="1:12" s="16" customFormat="1" ht="20.25" customHeight="1">
      <c r="A6" s="26" t="s">
        <v>92</v>
      </c>
      <c r="B6" s="82" t="s">
        <v>219</v>
      </c>
      <c r="C6" s="83"/>
      <c r="D6" s="83"/>
      <c r="E6" s="83"/>
      <c r="F6" s="83"/>
      <c r="G6" s="83"/>
      <c r="H6" s="83"/>
      <c r="I6" s="83"/>
      <c r="J6" s="83"/>
      <c r="K6" s="83"/>
    </row>
    <row r="7" spans="1:12" s="3" customFormat="1">
      <c r="A7" s="24"/>
    </row>
    <row r="8" spans="1:12" s="21" customFormat="1" ht="13.5" customHeight="1">
      <c r="A8" s="25" t="s">
        <v>27</v>
      </c>
      <c r="B8" s="21" t="s">
        <v>260</v>
      </c>
    </row>
    <row r="9" spans="1:12" s="16" customFormat="1" ht="48" customHeight="1">
      <c r="A9" s="26" t="s">
        <v>163</v>
      </c>
      <c r="B9" s="82" t="s">
        <v>221</v>
      </c>
      <c r="C9" s="84"/>
      <c r="D9" s="84"/>
      <c r="E9" s="84"/>
      <c r="F9" s="84"/>
      <c r="G9" s="84"/>
      <c r="H9" s="84"/>
      <c r="I9" s="84"/>
      <c r="J9" s="84"/>
      <c r="K9" s="84"/>
    </row>
    <row r="10" spans="1:12" s="16" customFormat="1" ht="78" customHeight="1">
      <c r="A10" s="26" t="s">
        <v>165</v>
      </c>
      <c r="B10" s="82" t="s">
        <v>261</v>
      </c>
      <c r="C10" s="84"/>
      <c r="D10" s="84"/>
      <c r="E10" s="84"/>
      <c r="F10" s="84"/>
      <c r="G10" s="84"/>
      <c r="H10" s="84"/>
      <c r="I10" s="84"/>
      <c r="J10" s="84"/>
      <c r="K10" s="84"/>
    </row>
    <row r="11" spans="1:12" s="16" customFormat="1" ht="51.75" customHeight="1">
      <c r="A11" s="26" t="s">
        <v>167</v>
      </c>
      <c r="B11" s="82" t="s">
        <v>262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2" s="16" customFormat="1" ht="49.5" customHeight="1">
      <c r="A12" s="26" t="s">
        <v>169</v>
      </c>
      <c r="B12" s="82" t="s">
        <v>263</v>
      </c>
      <c r="C12" s="84"/>
      <c r="D12" s="84"/>
      <c r="E12" s="84"/>
      <c r="F12" s="84"/>
      <c r="G12" s="84"/>
      <c r="H12" s="84"/>
      <c r="I12" s="84"/>
      <c r="J12" s="84"/>
      <c r="K12" s="84"/>
    </row>
    <row r="13" spans="1:12" s="16" customFormat="1" ht="36.75" customHeight="1">
      <c r="A13" s="26" t="s">
        <v>222</v>
      </c>
      <c r="B13" s="82" t="s">
        <v>264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1:12" s="16" customFormat="1" ht="19.5" customHeight="1">
      <c r="A14" s="26" t="s">
        <v>223</v>
      </c>
      <c r="B14" s="82" t="s">
        <v>265</v>
      </c>
      <c r="C14" s="83"/>
      <c r="D14" s="83"/>
      <c r="E14" s="83"/>
      <c r="F14" s="83"/>
      <c r="G14" s="83"/>
      <c r="H14" s="83"/>
      <c r="I14" s="83"/>
      <c r="J14" s="83"/>
      <c r="K14" s="83"/>
    </row>
    <row r="15" spans="1:12" s="16" customFormat="1" ht="36" customHeight="1">
      <c r="A15" s="26" t="s">
        <v>224</v>
      </c>
      <c r="B15" s="82" t="s">
        <v>266</v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1:12" s="16" customFormat="1" ht="36" customHeight="1">
      <c r="A16" s="26" t="s">
        <v>225</v>
      </c>
      <c r="B16" s="82" t="s">
        <v>267</v>
      </c>
      <c r="C16" s="83"/>
      <c r="D16" s="83"/>
      <c r="E16" s="83"/>
      <c r="F16" s="83"/>
      <c r="G16" s="83"/>
      <c r="H16" s="83"/>
      <c r="I16" s="83"/>
      <c r="J16" s="83"/>
      <c r="K16" s="83"/>
    </row>
    <row r="17" spans="1:11" s="16" customFormat="1" ht="36" customHeight="1">
      <c r="A17" s="26" t="s">
        <v>226</v>
      </c>
      <c r="B17" s="82" t="s">
        <v>268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1:11" s="16" customFormat="1" ht="66" customHeight="1">
      <c r="A18" s="26" t="s">
        <v>227</v>
      </c>
      <c r="B18" s="82" t="s">
        <v>269</v>
      </c>
      <c r="C18" s="83"/>
      <c r="D18" s="83"/>
      <c r="E18" s="83"/>
      <c r="F18" s="83"/>
      <c r="G18" s="83"/>
      <c r="H18" s="83"/>
      <c r="I18" s="83"/>
      <c r="J18" s="83"/>
      <c r="K18" s="83"/>
    </row>
    <row r="19" spans="1:11" s="16" customFormat="1" ht="96.75" customHeight="1">
      <c r="A19" s="26" t="s">
        <v>228</v>
      </c>
      <c r="B19" s="82" t="s">
        <v>270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1" s="16" customFormat="1" ht="32.25" customHeight="1">
      <c r="A20" s="26" t="s">
        <v>229</v>
      </c>
      <c r="B20" s="82" t="s">
        <v>271</v>
      </c>
      <c r="C20" s="83"/>
      <c r="D20" s="83"/>
      <c r="E20" s="83"/>
      <c r="F20" s="83"/>
      <c r="G20" s="83"/>
      <c r="H20" s="83"/>
      <c r="I20" s="83"/>
      <c r="J20" s="83"/>
      <c r="K20" s="83"/>
    </row>
    <row r="21" spans="1:11" s="16" customFormat="1" ht="32.25" customHeight="1">
      <c r="A21" s="26" t="s">
        <v>230</v>
      </c>
      <c r="B21" s="82" t="s">
        <v>272</v>
      </c>
      <c r="C21" s="83"/>
      <c r="D21" s="83"/>
      <c r="E21" s="83"/>
      <c r="F21" s="83"/>
      <c r="G21" s="83"/>
      <c r="H21" s="83"/>
      <c r="I21" s="83"/>
      <c r="J21" s="83"/>
      <c r="K21" s="83"/>
    </row>
  </sheetData>
  <mergeCells count="15">
    <mergeCell ref="B17:K17"/>
    <mergeCell ref="B18:K18"/>
    <mergeCell ref="B19:K19"/>
    <mergeCell ref="B20:K20"/>
    <mergeCell ref="B21:K21"/>
    <mergeCell ref="B12:K12"/>
    <mergeCell ref="B13:K13"/>
    <mergeCell ref="B14:K14"/>
    <mergeCell ref="B15:K15"/>
    <mergeCell ref="B16:K16"/>
    <mergeCell ref="A1:K1"/>
    <mergeCell ref="B6:K6"/>
    <mergeCell ref="B9:K9"/>
    <mergeCell ref="B10:K10"/>
    <mergeCell ref="B11:K11"/>
  </mergeCells>
  <hyperlinks>
    <hyperlink ref="B6" location="'2)'!A1" display="2) информация о структуре затрат (план);"/>
    <hyperlink ref="B11" location="'3)'!A1" display="3) информация о балансе электрической энергии и мощности;"/>
    <hyperlink ref="B13" location="'4)'!A1" display="4) информация о затратах на покупку потерь;"/>
    <hyperlink ref="B15" location="'5)'!A1" display="5) информация о перечне зон деятельности с детализацией по населенным пунктам и районам."/>
    <hyperlink ref="B17" location="'6)'!A1" display="6)  об условиях, на которых осуществляется поставка регулируемых товаров (работ, услуг)"/>
    <hyperlink ref="B19" location="'7)'!A1" display="7)  о способах приобретения, стоимости и объемах товаров, необходимых для оказания услуг по передаче электроэнергии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'1)'!A1" display="подпункт &quot;а(1)&quot;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"/>
    <hyperlink ref="B12:K12" location="'3)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4:K14" location="'4)'!A1" display="абзац 6 подпункта &quot;б&quot; о затратах сетевой организации на покупку потерь в собственных сетях"/>
    <hyperlink ref="B15:K15" location="'4)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'8)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17:K17" location="'4)'!A1" display="абзац 10 подпункта &quot;б&quot; о закупке сетевыми организациями электрической энергии для компенсации потерь в сетях и ее стоимости"/>
    <hyperlink ref="B18:K18" location="'5)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0:K20" location="'9)'!A1" display="об инвестиционных программах (о проектах инвестиционных программ) и отчетах об их реализации"/>
    <hyperlink ref="B21:K21" location="'6)'!A1" display="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.31496062992125984" footer="0.31496062992125984"/>
  <pageSetup paperSize="9" scale="86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showGridLines="0" view="pageBreakPreview" zoomScaleNormal="100" zoomScaleSheetLayoutView="100" workbookViewId="0">
      <selection activeCell="A2" sqref="A2"/>
    </sheetView>
  </sheetViews>
  <sheetFormatPr defaultRowHeight="15"/>
  <cols>
    <col min="1" max="4" width="9.140625" style="5"/>
    <col min="5" max="5" width="14.7109375" style="5" customWidth="1"/>
    <col min="6" max="6" width="36.7109375" style="5" customWidth="1"/>
    <col min="7" max="16384" width="9.140625" style="5"/>
  </cols>
  <sheetData>
    <row r="1" spans="1:6" s="22" customFormat="1" ht="58.5" customHeight="1">
      <c r="A1" s="87" t="s">
        <v>295</v>
      </c>
      <c r="B1" s="87"/>
      <c r="C1" s="87"/>
      <c r="D1" s="87"/>
      <c r="E1" s="87"/>
      <c r="F1" s="87"/>
    </row>
  </sheetData>
  <mergeCells count="1">
    <mergeCell ref="A1:F1"/>
  </mergeCells>
  <pageMargins left="0.98425196850393704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workbookViewId="0">
      <selection activeCell="A18" sqref="A18:E18"/>
    </sheetView>
  </sheetViews>
  <sheetFormatPr defaultRowHeight="15"/>
  <cols>
    <col min="1" max="1" width="20" style="5" customWidth="1"/>
    <col min="2" max="2" width="20.28515625" style="5" customWidth="1"/>
    <col min="3" max="3" width="18.7109375" style="5" customWidth="1"/>
    <col min="4" max="4" width="16.5703125" style="5" customWidth="1"/>
    <col min="5" max="5" width="37.140625" style="5" customWidth="1"/>
    <col min="6" max="6" width="12.28515625" style="5" customWidth="1"/>
    <col min="7" max="16384" width="9.140625" style="5"/>
  </cols>
  <sheetData>
    <row r="1" spans="1:7">
      <c r="A1" s="22" t="s">
        <v>42</v>
      </c>
    </row>
    <row r="3" spans="1:7">
      <c r="A3" s="22" t="s">
        <v>273</v>
      </c>
    </row>
    <row r="4" spans="1:7">
      <c r="A4" s="27"/>
    </row>
    <row r="5" spans="1:7" s="28" customFormat="1" ht="53.25" customHeight="1">
      <c r="A5" s="156" t="s">
        <v>282</v>
      </c>
      <c r="B5" s="88"/>
      <c r="C5" s="88"/>
      <c r="D5" s="88"/>
      <c r="E5" s="88"/>
    </row>
    <row r="6" spans="1:7" ht="26.25" customHeight="1">
      <c r="A6" s="90" t="s">
        <v>52</v>
      </c>
      <c r="B6" s="90" t="s">
        <v>43</v>
      </c>
      <c r="C6" s="90"/>
      <c r="D6" s="90" t="s">
        <v>44</v>
      </c>
    </row>
    <row r="7" spans="1:7" ht="47.25" customHeight="1">
      <c r="A7" s="90"/>
      <c r="B7" s="37" t="s">
        <v>45</v>
      </c>
      <c r="C7" s="37" t="s">
        <v>46</v>
      </c>
      <c r="D7" s="90"/>
    </row>
    <row r="8" spans="1:7">
      <c r="A8" s="90"/>
      <c r="B8" s="37" t="s">
        <v>67</v>
      </c>
      <c r="C8" s="37" t="s">
        <v>68</v>
      </c>
      <c r="D8" s="37" t="s">
        <v>68</v>
      </c>
    </row>
    <row r="9" spans="1:7" ht="30">
      <c r="A9" s="38" t="s">
        <v>274</v>
      </c>
      <c r="B9" s="39">
        <v>26873.29</v>
      </c>
      <c r="C9" s="39">
        <v>99.92</v>
      </c>
      <c r="D9" s="39">
        <v>169.29</v>
      </c>
    </row>
    <row r="10" spans="1:7" ht="30">
      <c r="A10" s="38" t="s">
        <v>275</v>
      </c>
      <c r="B10" s="39">
        <v>26162.49</v>
      </c>
      <c r="C10" s="39">
        <v>102.34</v>
      </c>
      <c r="D10" s="39">
        <v>171.71</v>
      </c>
    </row>
    <row r="11" spans="1:7">
      <c r="A11" s="6"/>
      <c r="E11" s="4"/>
      <c r="F11" s="4"/>
      <c r="G11" s="4"/>
    </row>
    <row r="12" spans="1:7">
      <c r="A12" s="7" t="s">
        <v>14</v>
      </c>
    </row>
    <row r="13" spans="1:7">
      <c r="A13" s="89" t="s">
        <v>47</v>
      </c>
      <c r="B13" s="89"/>
      <c r="C13" s="89"/>
      <c r="D13" s="89"/>
      <c r="E13" s="89"/>
    </row>
    <row r="14" spans="1:7" ht="32.25" customHeight="1">
      <c r="A14" s="157" t="s">
        <v>283</v>
      </c>
      <c r="B14" s="157"/>
      <c r="C14" s="157"/>
      <c r="D14" s="157"/>
      <c r="E14" s="157"/>
    </row>
    <row r="15" spans="1:7" ht="30" customHeight="1">
      <c r="A15" s="157" t="s">
        <v>284</v>
      </c>
      <c r="B15" s="157"/>
      <c r="C15" s="157"/>
      <c r="D15" s="157"/>
      <c r="E15" s="157"/>
    </row>
    <row r="18" spans="1:5" ht="63" customHeight="1">
      <c r="A18" s="87" t="s">
        <v>220</v>
      </c>
      <c r="B18" s="83"/>
      <c r="C18" s="83"/>
      <c r="D18" s="83"/>
      <c r="E18" s="83"/>
    </row>
    <row r="19" spans="1:5">
      <c r="A19" s="5" t="s">
        <v>239</v>
      </c>
      <c r="C19" s="85" t="s">
        <v>240</v>
      </c>
      <c r="D19" s="86"/>
      <c r="E19" s="19" t="s">
        <v>276</v>
      </c>
    </row>
  </sheetData>
  <mergeCells count="9">
    <mergeCell ref="C19:D19"/>
    <mergeCell ref="A18:E18"/>
    <mergeCell ref="A5:E5"/>
    <mergeCell ref="A13:E13"/>
    <mergeCell ref="A14:E14"/>
    <mergeCell ref="A15:E15"/>
    <mergeCell ref="A6:A8"/>
    <mergeCell ref="B6:C6"/>
    <mergeCell ref="D6:D7"/>
  </mergeCells>
  <hyperlinks>
    <hyperlink ref="C19" r:id="rId1"/>
  </hyperlinks>
  <printOptions horizontalCentered="1"/>
  <pageMargins left="0.98425196850393704" right="0.39370078740157483" top="0.78740157480314965" bottom="0.78740157480314965" header="0" footer="0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95"/>
  <sheetViews>
    <sheetView showGridLines="0" view="pageBreakPreview" topLeftCell="A79" zoomScaleNormal="100" zoomScaleSheetLayoutView="100" workbookViewId="0">
      <selection activeCell="AG10" sqref="AG10:BV10"/>
    </sheetView>
  </sheetViews>
  <sheetFormatPr defaultColWidth="0.85546875" defaultRowHeight="15" customHeight="1" outlineLevelCol="1"/>
  <cols>
    <col min="1" max="30" width="0.85546875" style="40"/>
    <col min="31" max="31" width="1.85546875" style="40" customWidth="1"/>
    <col min="32" max="48" width="0.85546875" style="40"/>
    <col min="49" max="49" width="3.42578125" style="40" customWidth="1"/>
    <col min="50" max="55" width="0.85546875" style="40"/>
    <col min="56" max="56" width="0.85546875" style="40" customWidth="1"/>
    <col min="57" max="58" width="0.85546875" style="40"/>
    <col min="59" max="59" width="4.42578125" style="40" customWidth="1"/>
    <col min="60" max="69" width="0.85546875" style="40"/>
    <col min="70" max="70" width="0.85546875" style="40" customWidth="1"/>
    <col min="71" max="71" width="12.5703125" style="41" customWidth="1"/>
    <col min="72" max="72" width="13.5703125" style="40" customWidth="1"/>
    <col min="73" max="73" width="10.140625" style="40" hidden="1" customWidth="1" outlineLevel="1"/>
    <col min="74" max="74" width="10.42578125" style="40" hidden="1" customWidth="1" outlineLevel="1"/>
    <col min="75" max="75" width="18" style="40" customWidth="1" collapsed="1"/>
    <col min="76" max="77" width="0.85546875" style="40"/>
    <col min="78" max="78" width="12.5703125" style="40" hidden="1" customWidth="1" outlineLevel="1"/>
    <col min="79" max="79" width="0.85546875" style="40" collapsed="1"/>
    <col min="80" max="84" width="0.85546875" style="40"/>
    <col min="85" max="85" width="9.28515625" style="40" customWidth="1"/>
    <col min="86" max="86" width="12.28515625" style="40" customWidth="1"/>
    <col min="87" max="304" width="0.85546875" style="40"/>
    <col min="305" max="305" width="3.42578125" style="40" customWidth="1"/>
    <col min="306" max="314" width="0.85546875" style="40"/>
    <col min="315" max="315" width="4.42578125" style="40" customWidth="1"/>
    <col min="316" max="325" width="0.85546875" style="40"/>
    <col min="326" max="326" width="0.85546875" style="40" customWidth="1"/>
    <col min="327" max="327" width="12.5703125" style="40" customWidth="1"/>
    <col min="328" max="328" width="13.5703125" style="40" customWidth="1"/>
    <col min="329" max="329" width="13.42578125" style="40" customWidth="1"/>
    <col min="330" max="330" width="0" style="40" hidden="1" customWidth="1"/>
    <col min="331" max="331" width="58" style="40" customWidth="1"/>
    <col min="332" max="333" width="0.85546875" style="40"/>
    <col min="334" max="334" width="0" style="40" hidden="1" customWidth="1"/>
    <col min="335" max="560" width="0.85546875" style="40"/>
    <col min="561" max="561" width="3.42578125" style="40" customWidth="1"/>
    <col min="562" max="570" width="0.85546875" style="40"/>
    <col min="571" max="571" width="4.42578125" style="40" customWidth="1"/>
    <col min="572" max="581" width="0.85546875" style="40"/>
    <col min="582" max="582" width="0.85546875" style="40" customWidth="1"/>
    <col min="583" max="583" width="12.5703125" style="40" customWidth="1"/>
    <col min="584" max="584" width="13.5703125" style="40" customWidth="1"/>
    <col min="585" max="585" width="13.42578125" style="40" customWidth="1"/>
    <col min="586" max="586" width="0" style="40" hidden="1" customWidth="1"/>
    <col min="587" max="587" width="58" style="40" customWidth="1"/>
    <col min="588" max="589" width="0.85546875" style="40"/>
    <col min="590" max="590" width="0" style="40" hidden="1" customWidth="1"/>
    <col min="591" max="816" width="0.85546875" style="40"/>
    <col min="817" max="817" width="3.42578125" style="40" customWidth="1"/>
    <col min="818" max="826" width="0.85546875" style="40"/>
    <col min="827" max="827" width="4.42578125" style="40" customWidth="1"/>
    <col min="828" max="837" width="0.85546875" style="40"/>
    <col min="838" max="838" width="0.85546875" style="40" customWidth="1"/>
    <col min="839" max="839" width="12.5703125" style="40" customWidth="1"/>
    <col min="840" max="840" width="13.5703125" style="40" customWidth="1"/>
    <col min="841" max="841" width="13.42578125" style="40" customWidth="1"/>
    <col min="842" max="842" width="0" style="40" hidden="1" customWidth="1"/>
    <col min="843" max="843" width="58" style="40" customWidth="1"/>
    <col min="844" max="845" width="0.85546875" style="40"/>
    <col min="846" max="846" width="0" style="40" hidden="1" customWidth="1"/>
    <col min="847" max="1072" width="0.85546875" style="40"/>
    <col min="1073" max="1073" width="3.42578125" style="40" customWidth="1"/>
    <col min="1074" max="1082" width="0.85546875" style="40"/>
    <col min="1083" max="1083" width="4.42578125" style="40" customWidth="1"/>
    <col min="1084" max="1093" width="0.85546875" style="40"/>
    <col min="1094" max="1094" width="0.85546875" style="40" customWidth="1"/>
    <col min="1095" max="1095" width="12.5703125" style="40" customWidth="1"/>
    <col min="1096" max="1096" width="13.5703125" style="40" customWidth="1"/>
    <col min="1097" max="1097" width="13.42578125" style="40" customWidth="1"/>
    <col min="1098" max="1098" width="0" style="40" hidden="1" customWidth="1"/>
    <col min="1099" max="1099" width="58" style="40" customWidth="1"/>
    <col min="1100" max="1101" width="0.85546875" style="40"/>
    <col min="1102" max="1102" width="0" style="40" hidden="1" customWidth="1"/>
    <col min="1103" max="1328" width="0.85546875" style="40"/>
    <col min="1329" max="1329" width="3.42578125" style="40" customWidth="1"/>
    <col min="1330" max="1338" width="0.85546875" style="40"/>
    <col min="1339" max="1339" width="4.42578125" style="40" customWidth="1"/>
    <col min="1340" max="1349" width="0.85546875" style="40"/>
    <col min="1350" max="1350" width="0.85546875" style="40" customWidth="1"/>
    <col min="1351" max="1351" width="12.5703125" style="40" customWidth="1"/>
    <col min="1352" max="1352" width="13.5703125" style="40" customWidth="1"/>
    <col min="1353" max="1353" width="13.42578125" style="40" customWidth="1"/>
    <col min="1354" max="1354" width="0" style="40" hidden="1" customWidth="1"/>
    <col min="1355" max="1355" width="58" style="40" customWidth="1"/>
    <col min="1356" max="1357" width="0.85546875" style="40"/>
    <col min="1358" max="1358" width="0" style="40" hidden="1" customWidth="1"/>
    <col min="1359" max="1584" width="0.85546875" style="40"/>
    <col min="1585" max="1585" width="3.42578125" style="40" customWidth="1"/>
    <col min="1586" max="1594" width="0.85546875" style="40"/>
    <col min="1595" max="1595" width="4.42578125" style="40" customWidth="1"/>
    <col min="1596" max="1605" width="0.85546875" style="40"/>
    <col min="1606" max="1606" width="0.85546875" style="40" customWidth="1"/>
    <col min="1607" max="1607" width="12.5703125" style="40" customWidth="1"/>
    <col min="1608" max="1608" width="13.5703125" style="40" customWidth="1"/>
    <col min="1609" max="1609" width="13.42578125" style="40" customWidth="1"/>
    <col min="1610" max="1610" width="0" style="40" hidden="1" customWidth="1"/>
    <col min="1611" max="1611" width="58" style="40" customWidth="1"/>
    <col min="1612" max="1613" width="0.85546875" style="40"/>
    <col min="1614" max="1614" width="0" style="40" hidden="1" customWidth="1"/>
    <col min="1615" max="1840" width="0.85546875" style="40"/>
    <col min="1841" max="1841" width="3.42578125" style="40" customWidth="1"/>
    <col min="1842" max="1850" width="0.85546875" style="40"/>
    <col min="1851" max="1851" width="4.42578125" style="40" customWidth="1"/>
    <col min="1852" max="1861" width="0.85546875" style="40"/>
    <col min="1862" max="1862" width="0.85546875" style="40" customWidth="1"/>
    <col min="1863" max="1863" width="12.5703125" style="40" customWidth="1"/>
    <col min="1864" max="1864" width="13.5703125" style="40" customWidth="1"/>
    <col min="1865" max="1865" width="13.42578125" style="40" customWidth="1"/>
    <col min="1866" max="1866" width="0" style="40" hidden="1" customWidth="1"/>
    <col min="1867" max="1867" width="58" style="40" customWidth="1"/>
    <col min="1868" max="1869" width="0.85546875" style="40"/>
    <col min="1870" max="1870" width="0" style="40" hidden="1" customWidth="1"/>
    <col min="1871" max="2096" width="0.85546875" style="40"/>
    <col min="2097" max="2097" width="3.42578125" style="40" customWidth="1"/>
    <col min="2098" max="2106" width="0.85546875" style="40"/>
    <col min="2107" max="2107" width="4.42578125" style="40" customWidth="1"/>
    <col min="2108" max="2117" width="0.85546875" style="40"/>
    <col min="2118" max="2118" width="0.85546875" style="40" customWidth="1"/>
    <col min="2119" max="2119" width="12.5703125" style="40" customWidth="1"/>
    <col min="2120" max="2120" width="13.5703125" style="40" customWidth="1"/>
    <col min="2121" max="2121" width="13.42578125" style="40" customWidth="1"/>
    <col min="2122" max="2122" width="0" style="40" hidden="1" customWidth="1"/>
    <col min="2123" max="2123" width="58" style="40" customWidth="1"/>
    <col min="2124" max="2125" width="0.85546875" style="40"/>
    <col min="2126" max="2126" width="0" style="40" hidden="1" customWidth="1"/>
    <col min="2127" max="2352" width="0.85546875" style="40"/>
    <col min="2353" max="2353" width="3.42578125" style="40" customWidth="1"/>
    <col min="2354" max="2362" width="0.85546875" style="40"/>
    <col min="2363" max="2363" width="4.42578125" style="40" customWidth="1"/>
    <col min="2364" max="2373" width="0.85546875" style="40"/>
    <col min="2374" max="2374" width="0.85546875" style="40" customWidth="1"/>
    <col min="2375" max="2375" width="12.5703125" style="40" customWidth="1"/>
    <col min="2376" max="2376" width="13.5703125" style="40" customWidth="1"/>
    <col min="2377" max="2377" width="13.42578125" style="40" customWidth="1"/>
    <col min="2378" max="2378" width="0" style="40" hidden="1" customWidth="1"/>
    <col min="2379" max="2379" width="58" style="40" customWidth="1"/>
    <col min="2380" max="2381" width="0.85546875" style="40"/>
    <col min="2382" max="2382" width="0" style="40" hidden="1" customWidth="1"/>
    <col min="2383" max="2608" width="0.85546875" style="40"/>
    <col min="2609" max="2609" width="3.42578125" style="40" customWidth="1"/>
    <col min="2610" max="2618" width="0.85546875" style="40"/>
    <col min="2619" max="2619" width="4.42578125" style="40" customWidth="1"/>
    <col min="2620" max="2629" width="0.85546875" style="40"/>
    <col min="2630" max="2630" width="0.85546875" style="40" customWidth="1"/>
    <col min="2631" max="2631" width="12.5703125" style="40" customWidth="1"/>
    <col min="2632" max="2632" width="13.5703125" style="40" customWidth="1"/>
    <col min="2633" max="2633" width="13.42578125" style="40" customWidth="1"/>
    <col min="2634" max="2634" width="0" style="40" hidden="1" customWidth="1"/>
    <col min="2635" max="2635" width="58" style="40" customWidth="1"/>
    <col min="2636" max="2637" width="0.85546875" style="40"/>
    <col min="2638" max="2638" width="0" style="40" hidden="1" customWidth="1"/>
    <col min="2639" max="2864" width="0.85546875" style="40"/>
    <col min="2865" max="2865" width="3.42578125" style="40" customWidth="1"/>
    <col min="2866" max="2874" width="0.85546875" style="40"/>
    <col min="2875" max="2875" width="4.42578125" style="40" customWidth="1"/>
    <col min="2876" max="2885" width="0.85546875" style="40"/>
    <col min="2886" max="2886" width="0.85546875" style="40" customWidth="1"/>
    <col min="2887" max="2887" width="12.5703125" style="40" customWidth="1"/>
    <col min="2888" max="2888" width="13.5703125" style="40" customWidth="1"/>
    <col min="2889" max="2889" width="13.42578125" style="40" customWidth="1"/>
    <col min="2890" max="2890" width="0" style="40" hidden="1" customWidth="1"/>
    <col min="2891" max="2891" width="58" style="40" customWidth="1"/>
    <col min="2892" max="2893" width="0.85546875" style="40"/>
    <col min="2894" max="2894" width="0" style="40" hidden="1" customWidth="1"/>
    <col min="2895" max="3120" width="0.85546875" style="40"/>
    <col min="3121" max="3121" width="3.42578125" style="40" customWidth="1"/>
    <col min="3122" max="3130" width="0.85546875" style="40"/>
    <col min="3131" max="3131" width="4.42578125" style="40" customWidth="1"/>
    <col min="3132" max="3141" width="0.85546875" style="40"/>
    <col min="3142" max="3142" width="0.85546875" style="40" customWidth="1"/>
    <col min="3143" max="3143" width="12.5703125" style="40" customWidth="1"/>
    <col min="3144" max="3144" width="13.5703125" style="40" customWidth="1"/>
    <col min="3145" max="3145" width="13.42578125" style="40" customWidth="1"/>
    <col min="3146" max="3146" width="0" style="40" hidden="1" customWidth="1"/>
    <col min="3147" max="3147" width="58" style="40" customWidth="1"/>
    <col min="3148" max="3149" width="0.85546875" style="40"/>
    <col min="3150" max="3150" width="0" style="40" hidden="1" customWidth="1"/>
    <col min="3151" max="3376" width="0.85546875" style="40"/>
    <col min="3377" max="3377" width="3.42578125" style="40" customWidth="1"/>
    <col min="3378" max="3386" width="0.85546875" style="40"/>
    <col min="3387" max="3387" width="4.42578125" style="40" customWidth="1"/>
    <col min="3388" max="3397" width="0.85546875" style="40"/>
    <col min="3398" max="3398" width="0.85546875" style="40" customWidth="1"/>
    <col min="3399" max="3399" width="12.5703125" style="40" customWidth="1"/>
    <col min="3400" max="3400" width="13.5703125" style="40" customWidth="1"/>
    <col min="3401" max="3401" width="13.42578125" style="40" customWidth="1"/>
    <col min="3402" max="3402" width="0" style="40" hidden="1" customWidth="1"/>
    <col min="3403" max="3403" width="58" style="40" customWidth="1"/>
    <col min="3404" max="3405" width="0.85546875" style="40"/>
    <col min="3406" max="3406" width="0" style="40" hidden="1" customWidth="1"/>
    <col min="3407" max="3632" width="0.85546875" style="40"/>
    <col min="3633" max="3633" width="3.42578125" style="40" customWidth="1"/>
    <col min="3634" max="3642" width="0.85546875" style="40"/>
    <col min="3643" max="3643" width="4.42578125" style="40" customWidth="1"/>
    <col min="3644" max="3653" width="0.85546875" style="40"/>
    <col min="3654" max="3654" width="0.85546875" style="40" customWidth="1"/>
    <col min="3655" max="3655" width="12.5703125" style="40" customWidth="1"/>
    <col min="3656" max="3656" width="13.5703125" style="40" customWidth="1"/>
    <col min="3657" max="3657" width="13.42578125" style="40" customWidth="1"/>
    <col min="3658" max="3658" width="0" style="40" hidden="1" customWidth="1"/>
    <col min="3659" max="3659" width="58" style="40" customWidth="1"/>
    <col min="3660" max="3661" width="0.85546875" style="40"/>
    <col min="3662" max="3662" width="0" style="40" hidden="1" customWidth="1"/>
    <col min="3663" max="3888" width="0.85546875" style="40"/>
    <col min="3889" max="3889" width="3.42578125" style="40" customWidth="1"/>
    <col min="3890" max="3898" width="0.85546875" style="40"/>
    <col min="3899" max="3899" width="4.42578125" style="40" customWidth="1"/>
    <col min="3900" max="3909" width="0.85546875" style="40"/>
    <col min="3910" max="3910" width="0.85546875" style="40" customWidth="1"/>
    <col min="3911" max="3911" width="12.5703125" style="40" customWidth="1"/>
    <col min="3912" max="3912" width="13.5703125" style="40" customWidth="1"/>
    <col min="3913" max="3913" width="13.42578125" style="40" customWidth="1"/>
    <col min="3914" max="3914" width="0" style="40" hidden="1" customWidth="1"/>
    <col min="3915" max="3915" width="58" style="40" customWidth="1"/>
    <col min="3916" max="3917" width="0.85546875" style="40"/>
    <col min="3918" max="3918" width="0" style="40" hidden="1" customWidth="1"/>
    <col min="3919" max="4144" width="0.85546875" style="40"/>
    <col min="4145" max="4145" width="3.42578125" style="40" customWidth="1"/>
    <col min="4146" max="4154" width="0.85546875" style="40"/>
    <col min="4155" max="4155" width="4.42578125" style="40" customWidth="1"/>
    <col min="4156" max="4165" width="0.85546875" style="40"/>
    <col min="4166" max="4166" width="0.85546875" style="40" customWidth="1"/>
    <col min="4167" max="4167" width="12.5703125" style="40" customWidth="1"/>
    <col min="4168" max="4168" width="13.5703125" style="40" customWidth="1"/>
    <col min="4169" max="4169" width="13.42578125" style="40" customWidth="1"/>
    <col min="4170" max="4170" width="0" style="40" hidden="1" customWidth="1"/>
    <col min="4171" max="4171" width="58" style="40" customWidth="1"/>
    <col min="4172" max="4173" width="0.85546875" style="40"/>
    <col min="4174" max="4174" width="0" style="40" hidden="1" customWidth="1"/>
    <col min="4175" max="4400" width="0.85546875" style="40"/>
    <col min="4401" max="4401" width="3.42578125" style="40" customWidth="1"/>
    <col min="4402" max="4410" width="0.85546875" style="40"/>
    <col min="4411" max="4411" width="4.42578125" style="40" customWidth="1"/>
    <col min="4412" max="4421" width="0.85546875" style="40"/>
    <col min="4422" max="4422" width="0.85546875" style="40" customWidth="1"/>
    <col min="4423" max="4423" width="12.5703125" style="40" customWidth="1"/>
    <col min="4424" max="4424" width="13.5703125" style="40" customWidth="1"/>
    <col min="4425" max="4425" width="13.42578125" style="40" customWidth="1"/>
    <col min="4426" max="4426" width="0" style="40" hidden="1" customWidth="1"/>
    <col min="4427" max="4427" width="58" style="40" customWidth="1"/>
    <col min="4428" max="4429" width="0.85546875" style="40"/>
    <col min="4430" max="4430" width="0" style="40" hidden="1" customWidth="1"/>
    <col min="4431" max="4656" width="0.85546875" style="40"/>
    <col min="4657" max="4657" width="3.42578125" style="40" customWidth="1"/>
    <col min="4658" max="4666" width="0.85546875" style="40"/>
    <col min="4667" max="4667" width="4.42578125" style="40" customWidth="1"/>
    <col min="4668" max="4677" width="0.85546875" style="40"/>
    <col min="4678" max="4678" width="0.85546875" style="40" customWidth="1"/>
    <col min="4679" max="4679" width="12.5703125" style="40" customWidth="1"/>
    <col min="4680" max="4680" width="13.5703125" style="40" customWidth="1"/>
    <col min="4681" max="4681" width="13.42578125" style="40" customWidth="1"/>
    <col min="4682" max="4682" width="0" style="40" hidden="1" customWidth="1"/>
    <col min="4683" max="4683" width="58" style="40" customWidth="1"/>
    <col min="4684" max="4685" width="0.85546875" style="40"/>
    <col min="4686" max="4686" width="0" style="40" hidden="1" customWidth="1"/>
    <col min="4687" max="4912" width="0.85546875" style="40"/>
    <col min="4913" max="4913" width="3.42578125" style="40" customWidth="1"/>
    <col min="4914" max="4922" width="0.85546875" style="40"/>
    <col min="4923" max="4923" width="4.42578125" style="40" customWidth="1"/>
    <col min="4924" max="4933" width="0.85546875" style="40"/>
    <col min="4934" max="4934" width="0.85546875" style="40" customWidth="1"/>
    <col min="4935" max="4935" width="12.5703125" style="40" customWidth="1"/>
    <col min="4936" max="4936" width="13.5703125" style="40" customWidth="1"/>
    <col min="4937" max="4937" width="13.42578125" style="40" customWidth="1"/>
    <col min="4938" max="4938" width="0" style="40" hidden="1" customWidth="1"/>
    <col min="4939" max="4939" width="58" style="40" customWidth="1"/>
    <col min="4940" max="4941" width="0.85546875" style="40"/>
    <col min="4942" max="4942" width="0" style="40" hidden="1" customWidth="1"/>
    <col min="4943" max="5168" width="0.85546875" style="40"/>
    <col min="5169" max="5169" width="3.42578125" style="40" customWidth="1"/>
    <col min="5170" max="5178" width="0.85546875" style="40"/>
    <col min="5179" max="5179" width="4.42578125" style="40" customWidth="1"/>
    <col min="5180" max="5189" width="0.85546875" style="40"/>
    <col min="5190" max="5190" width="0.85546875" style="40" customWidth="1"/>
    <col min="5191" max="5191" width="12.5703125" style="40" customWidth="1"/>
    <col min="5192" max="5192" width="13.5703125" style="40" customWidth="1"/>
    <col min="5193" max="5193" width="13.42578125" style="40" customWidth="1"/>
    <col min="5194" max="5194" width="0" style="40" hidden="1" customWidth="1"/>
    <col min="5195" max="5195" width="58" style="40" customWidth="1"/>
    <col min="5196" max="5197" width="0.85546875" style="40"/>
    <col min="5198" max="5198" width="0" style="40" hidden="1" customWidth="1"/>
    <col min="5199" max="5424" width="0.85546875" style="40"/>
    <col min="5425" max="5425" width="3.42578125" style="40" customWidth="1"/>
    <col min="5426" max="5434" width="0.85546875" style="40"/>
    <col min="5435" max="5435" width="4.42578125" style="40" customWidth="1"/>
    <col min="5436" max="5445" width="0.85546875" style="40"/>
    <col min="5446" max="5446" width="0.85546875" style="40" customWidth="1"/>
    <col min="5447" max="5447" width="12.5703125" style="40" customWidth="1"/>
    <col min="5448" max="5448" width="13.5703125" style="40" customWidth="1"/>
    <col min="5449" max="5449" width="13.42578125" style="40" customWidth="1"/>
    <col min="5450" max="5450" width="0" style="40" hidden="1" customWidth="1"/>
    <col min="5451" max="5451" width="58" style="40" customWidth="1"/>
    <col min="5452" max="5453" width="0.85546875" style="40"/>
    <col min="5454" max="5454" width="0" style="40" hidden="1" customWidth="1"/>
    <col min="5455" max="5680" width="0.85546875" style="40"/>
    <col min="5681" max="5681" width="3.42578125" style="40" customWidth="1"/>
    <col min="5682" max="5690" width="0.85546875" style="40"/>
    <col min="5691" max="5691" width="4.42578125" style="40" customWidth="1"/>
    <col min="5692" max="5701" width="0.85546875" style="40"/>
    <col min="5702" max="5702" width="0.85546875" style="40" customWidth="1"/>
    <col min="5703" max="5703" width="12.5703125" style="40" customWidth="1"/>
    <col min="5704" max="5704" width="13.5703125" style="40" customWidth="1"/>
    <col min="5705" max="5705" width="13.42578125" style="40" customWidth="1"/>
    <col min="5706" max="5706" width="0" style="40" hidden="1" customWidth="1"/>
    <col min="5707" max="5707" width="58" style="40" customWidth="1"/>
    <col min="5708" max="5709" width="0.85546875" style="40"/>
    <col min="5710" max="5710" width="0" style="40" hidden="1" customWidth="1"/>
    <col min="5711" max="5936" width="0.85546875" style="40"/>
    <col min="5937" max="5937" width="3.42578125" style="40" customWidth="1"/>
    <col min="5938" max="5946" width="0.85546875" style="40"/>
    <col min="5947" max="5947" width="4.42578125" style="40" customWidth="1"/>
    <col min="5948" max="5957" width="0.85546875" style="40"/>
    <col min="5958" max="5958" width="0.85546875" style="40" customWidth="1"/>
    <col min="5959" max="5959" width="12.5703125" style="40" customWidth="1"/>
    <col min="5960" max="5960" width="13.5703125" style="40" customWidth="1"/>
    <col min="5961" max="5961" width="13.42578125" style="40" customWidth="1"/>
    <col min="5962" max="5962" width="0" style="40" hidden="1" customWidth="1"/>
    <col min="5963" max="5963" width="58" style="40" customWidth="1"/>
    <col min="5964" max="5965" width="0.85546875" style="40"/>
    <col min="5966" max="5966" width="0" style="40" hidden="1" customWidth="1"/>
    <col min="5967" max="6192" width="0.85546875" style="40"/>
    <col min="6193" max="6193" width="3.42578125" style="40" customWidth="1"/>
    <col min="6194" max="6202" width="0.85546875" style="40"/>
    <col min="6203" max="6203" width="4.42578125" style="40" customWidth="1"/>
    <col min="6204" max="6213" width="0.85546875" style="40"/>
    <col min="6214" max="6214" width="0.85546875" style="40" customWidth="1"/>
    <col min="6215" max="6215" width="12.5703125" style="40" customWidth="1"/>
    <col min="6216" max="6216" width="13.5703125" style="40" customWidth="1"/>
    <col min="6217" max="6217" width="13.42578125" style="40" customWidth="1"/>
    <col min="6218" max="6218" width="0" style="40" hidden="1" customWidth="1"/>
    <col min="6219" max="6219" width="58" style="40" customWidth="1"/>
    <col min="6220" max="6221" width="0.85546875" style="40"/>
    <col min="6222" max="6222" width="0" style="40" hidden="1" customWidth="1"/>
    <col min="6223" max="6448" width="0.85546875" style="40"/>
    <col min="6449" max="6449" width="3.42578125" style="40" customWidth="1"/>
    <col min="6450" max="6458" width="0.85546875" style="40"/>
    <col min="6459" max="6459" width="4.42578125" style="40" customWidth="1"/>
    <col min="6460" max="6469" width="0.85546875" style="40"/>
    <col min="6470" max="6470" width="0.85546875" style="40" customWidth="1"/>
    <col min="6471" max="6471" width="12.5703125" style="40" customWidth="1"/>
    <col min="6472" max="6472" width="13.5703125" style="40" customWidth="1"/>
    <col min="6473" max="6473" width="13.42578125" style="40" customWidth="1"/>
    <col min="6474" max="6474" width="0" style="40" hidden="1" customWidth="1"/>
    <col min="6475" max="6475" width="58" style="40" customWidth="1"/>
    <col min="6476" max="6477" width="0.85546875" style="40"/>
    <col min="6478" max="6478" width="0" style="40" hidden="1" customWidth="1"/>
    <col min="6479" max="6704" width="0.85546875" style="40"/>
    <col min="6705" max="6705" width="3.42578125" style="40" customWidth="1"/>
    <col min="6706" max="6714" width="0.85546875" style="40"/>
    <col min="6715" max="6715" width="4.42578125" style="40" customWidth="1"/>
    <col min="6716" max="6725" width="0.85546875" style="40"/>
    <col min="6726" max="6726" width="0.85546875" style="40" customWidth="1"/>
    <col min="6727" max="6727" width="12.5703125" style="40" customWidth="1"/>
    <col min="6728" max="6728" width="13.5703125" style="40" customWidth="1"/>
    <col min="6729" max="6729" width="13.42578125" style="40" customWidth="1"/>
    <col min="6730" max="6730" width="0" style="40" hidden="1" customWidth="1"/>
    <col min="6731" max="6731" width="58" style="40" customWidth="1"/>
    <col min="6732" max="6733" width="0.85546875" style="40"/>
    <col min="6734" max="6734" width="0" style="40" hidden="1" customWidth="1"/>
    <col min="6735" max="6960" width="0.85546875" style="40"/>
    <col min="6961" max="6961" width="3.42578125" style="40" customWidth="1"/>
    <col min="6962" max="6970" width="0.85546875" style="40"/>
    <col min="6971" max="6971" width="4.42578125" style="40" customWidth="1"/>
    <col min="6972" max="6981" width="0.85546875" style="40"/>
    <col min="6982" max="6982" width="0.85546875" style="40" customWidth="1"/>
    <col min="6983" max="6983" width="12.5703125" style="40" customWidth="1"/>
    <col min="6984" max="6984" width="13.5703125" style="40" customWidth="1"/>
    <col min="6985" max="6985" width="13.42578125" style="40" customWidth="1"/>
    <col min="6986" max="6986" width="0" style="40" hidden="1" customWidth="1"/>
    <col min="6987" max="6987" width="58" style="40" customWidth="1"/>
    <col min="6988" max="6989" width="0.85546875" style="40"/>
    <col min="6990" max="6990" width="0" style="40" hidden="1" customWidth="1"/>
    <col min="6991" max="7216" width="0.85546875" style="40"/>
    <col min="7217" max="7217" width="3.42578125" style="40" customWidth="1"/>
    <col min="7218" max="7226" width="0.85546875" style="40"/>
    <col min="7227" max="7227" width="4.42578125" style="40" customWidth="1"/>
    <col min="7228" max="7237" width="0.85546875" style="40"/>
    <col min="7238" max="7238" width="0.85546875" style="40" customWidth="1"/>
    <col min="7239" max="7239" width="12.5703125" style="40" customWidth="1"/>
    <col min="7240" max="7240" width="13.5703125" style="40" customWidth="1"/>
    <col min="7241" max="7241" width="13.42578125" style="40" customWidth="1"/>
    <col min="7242" max="7242" width="0" style="40" hidden="1" customWidth="1"/>
    <col min="7243" max="7243" width="58" style="40" customWidth="1"/>
    <col min="7244" max="7245" width="0.85546875" style="40"/>
    <col min="7246" max="7246" width="0" style="40" hidden="1" customWidth="1"/>
    <col min="7247" max="7472" width="0.85546875" style="40"/>
    <col min="7473" max="7473" width="3.42578125" style="40" customWidth="1"/>
    <col min="7474" max="7482" width="0.85546875" style="40"/>
    <col min="7483" max="7483" width="4.42578125" style="40" customWidth="1"/>
    <col min="7484" max="7493" width="0.85546875" style="40"/>
    <col min="7494" max="7494" width="0.85546875" style="40" customWidth="1"/>
    <col min="7495" max="7495" width="12.5703125" style="40" customWidth="1"/>
    <col min="7496" max="7496" width="13.5703125" style="40" customWidth="1"/>
    <col min="7497" max="7497" width="13.42578125" style="40" customWidth="1"/>
    <col min="7498" max="7498" width="0" style="40" hidden="1" customWidth="1"/>
    <col min="7499" max="7499" width="58" style="40" customWidth="1"/>
    <col min="7500" max="7501" width="0.85546875" style="40"/>
    <col min="7502" max="7502" width="0" style="40" hidden="1" customWidth="1"/>
    <col min="7503" max="7728" width="0.85546875" style="40"/>
    <col min="7729" max="7729" width="3.42578125" style="40" customWidth="1"/>
    <col min="7730" max="7738" width="0.85546875" style="40"/>
    <col min="7739" max="7739" width="4.42578125" style="40" customWidth="1"/>
    <col min="7740" max="7749" width="0.85546875" style="40"/>
    <col min="7750" max="7750" width="0.85546875" style="40" customWidth="1"/>
    <col min="7751" max="7751" width="12.5703125" style="40" customWidth="1"/>
    <col min="7752" max="7752" width="13.5703125" style="40" customWidth="1"/>
    <col min="7753" max="7753" width="13.42578125" style="40" customWidth="1"/>
    <col min="7754" max="7754" width="0" style="40" hidden="1" customWidth="1"/>
    <col min="7755" max="7755" width="58" style="40" customWidth="1"/>
    <col min="7756" max="7757" width="0.85546875" style="40"/>
    <col min="7758" max="7758" width="0" style="40" hidden="1" customWidth="1"/>
    <col min="7759" max="7984" width="0.85546875" style="40"/>
    <col min="7985" max="7985" width="3.42578125" style="40" customWidth="1"/>
    <col min="7986" max="7994" width="0.85546875" style="40"/>
    <col min="7995" max="7995" width="4.42578125" style="40" customWidth="1"/>
    <col min="7996" max="8005" width="0.85546875" style="40"/>
    <col min="8006" max="8006" width="0.85546875" style="40" customWidth="1"/>
    <col min="8007" max="8007" width="12.5703125" style="40" customWidth="1"/>
    <col min="8008" max="8008" width="13.5703125" style="40" customWidth="1"/>
    <col min="8009" max="8009" width="13.42578125" style="40" customWidth="1"/>
    <col min="8010" max="8010" width="0" style="40" hidden="1" customWidth="1"/>
    <col min="8011" max="8011" width="58" style="40" customWidth="1"/>
    <col min="8012" max="8013" width="0.85546875" style="40"/>
    <col min="8014" max="8014" width="0" style="40" hidden="1" customWidth="1"/>
    <col min="8015" max="8240" width="0.85546875" style="40"/>
    <col min="8241" max="8241" width="3.42578125" style="40" customWidth="1"/>
    <col min="8242" max="8250" width="0.85546875" style="40"/>
    <col min="8251" max="8251" width="4.42578125" style="40" customWidth="1"/>
    <col min="8252" max="8261" width="0.85546875" style="40"/>
    <col min="8262" max="8262" width="0.85546875" style="40" customWidth="1"/>
    <col min="8263" max="8263" width="12.5703125" style="40" customWidth="1"/>
    <col min="8264" max="8264" width="13.5703125" style="40" customWidth="1"/>
    <col min="8265" max="8265" width="13.42578125" style="40" customWidth="1"/>
    <col min="8266" max="8266" width="0" style="40" hidden="1" customWidth="1"/>
    <col min="8267" max="8267" width="58" style="40" customWidth="1"/>
    <col min="8268" max="8269" width="0.85546875" style="40"/>
    <col min="8270" max="8270" width="0" style="40" hidden="1" customWidth="1"/>
    <col min="8271" max="8496" width="0.85546875" style="40"/>
    <col min="8497" max="8497" width="3.42578125" style="40" customWidth="1"/>
    <col min="8498" max="8506" width="0.85546875" style="40"/>
    <col min="8507" max="8507" width="4.42578125" style="40" customWidth="1"/>
    <col min="8508" max="8517" width="0.85546875" style="40"/>
    <col min="8518" max="8518" width="0.85546875" style="40" customWidth="1"/>
    <col min="8519" max="8519" width="12.5703125" style="40" customWidth="1"/>
    <col min="8520" max="8520" width="13.5703125" style="40" customWidth="1"/>
    <col min="8521" max="8521" width="13.42578125" style="40" customWidth="1"/>
    <col min="8522" max="8522" width="0" style="40" hidden="1" customWidth="1"/>
    <col min="8523" max="8523" width="58" style="40" customWidth="1"/>
    <col min="8524" max="8525" width="0.85546875" style="40"/>
    <col min="8526" max="8526" width="0" style="40" hidden="1" customWidth="1"/>
    <col min="8527" max="8752" width="0.85546875" style="40"/>
    <col min="8753" max="8753" width="3.42578125" style="40" customWidth="1"/>
    <col min="8754" max="8762" width="0.85546875" style="40"/>
    <col min="8763" max="8763" width="4.42578125" style="40" customWidth="1"/>
    <col min="8764" max="8773" width="0.85546875" style="40"/>
    <col min="8774" max="8774" width="0.85546875" style="40" customWidth="1"/>
    <col min="8775" max="8775" width="12.5703125" style="40" customWidth="1"/>
    <col min="8776" max="8776" width="13.5703125" style="40" customWidth="1"/>
    <col min="8777" max="8777" width="13.42578125" style="40" customWidth="1"/>
    <col min="8778" max="8778" width="0" style="40" hidden="1" customWidth="1"/>
    <col min="8779" max="8779" width="58" style="40" customWidth="1"/>
    <col min="8780" max="8781" width="0.85546875" style="40"/>
    <col min="8782" max="8782" width="0" style="40" hidden="1" customWidth="1"/>
    <col min="8783" max="9008" width="0.85546875" style="40"/>
    <col min="9009" max="9009" width="3.42578125" style="40" customWidth="1"/>
    <col min="9010" max="9018" width="0.85546875" style="40"/>
    <col min="9019" max="9019" width="4.42578125" style="40" customWidth="1"/>
    <col min="9020" max="9029" width="0.85546875" style="40"/>
    <col min="9030" max="9030" width="0.85546875" style="40" customWidth="1"/>
    <col min="9031" max="9031" width="12.5703125" style="40" customWidth="1"/>
    <col min="9032" max="9032" width="13.5703125" style="40" customWidth="1"/>
    <col min="9033" max="9033" width="13.42578125" style="40" customWidth="1"/>
    <col min="9034" max="9034" width="0" style="40" hidden="1" customWidth="1"/>
    <col min="9035" max="9035" width="58" style="40" customWidth="1"/>
    <col min="9036" max="9037" width="0.85546875" style="40"/>
    <col min="9038" max="9038" width="0" style="40" hidden="1" customWidth="1"/>
    <col min="9039" max="9264" width="0.85546875" style="40"/>
    <col min="9265" max="9265" width="3.42578125" style="40" customWidth="1"/>
    <col min="9266" max="9274" width="0.85546875" style="40"/>
    <col min="9275" max="9275" width="4.42578125" style="40" customWidth="1"/>
    <col min="9276" max="9285" width="0.85546875" style="40"/>
    <col min="9286" max="9286" width="0.85546875" style="40" customWidth="1"/>
    <col min="9287" max="9287" width="12.5703125" style="40" customWidth="1"/>
    <col min="9288" max="9288" width="13.5703125" style="40" customWidth="1"/>
    <col min="9289" max="9289" width="13.42578125" style="40" customWidth="1"/>
    <col min="9290" max="9290" width="0" style="40" hidden="1" customWidth="1"/>
    <col min="9291" max="9291" width="58" style="40" customWidth="1"/>
    <col min="9292" max="9293" width="0.85546875" style="40"/>
    <col min="9294" max="9294" width="0" style="40" hidden="1" customWidth="1"/>
    <col min="9295" max="9520" width="0.85546875" style="40"/>
    <col min="9521" max="9521" width="3.42578125" style="40" customWidth="1"/>
    <col min="9522" max="9530" width="0.85546875" style="40"/>
    <col min="9531" max="9531" width="4.42578125" style="40" customWidth="1"/>
    <col min="9532" max="9541" width="0.85546875" style="40"/>
    <col min="9542" max="9542" width="0.85546875" style="40" customWidth="1"/>
    <col min="9543" max="9543" width="12.5703125" style="40" customWidth="1"/>
    <col min="9544" max="9544" width="13.5703125" style="40" customWidth="1"/>
    <col min="9545" max="9545" width="13.42578125" style="40" customWidth="1"/>
    <col min="9546" max="9546" width="0" style="40" hidden="1" customWidth="1"/>
    <col min="9547" max="9547" width="58" style="40" customWidth="1"/>
    <col min="9548" max="9549" width="0.85546875" style="40"/>
    <col min="9550" max="9550" width="0" style="40" hidden="1" customWidth="1"/>
    <col min="9551" max="9776" width="0.85546875" style="40"/>
    <col min="9777" max="9777" width="3.42578125" style="40" customWidth="1"/>
    <col min="9778" max="9786" width="0.85546875" style="40"/>
    <col min="9787" max="9787" width="4.42578125" style="40" customWidth="1"/>
    <col min="9788" max="9797" width="0.85546875" style="40"/>
    <col min="9798" max="9798" width="0.85546875" style="40" customWidth="1"/>
    <col min="9799" max="9799" width="12.5703125" style="40" customWidth="1"/>
    <col min="9800" max="9800" width="13.5703125" style="40" customWidth="1"/>
    <col min="9801" max="9801" width="13.42578125" style="40" customWidth="1"/>
    <col min="9802" max="9802" width="0" style="40" hidden="1" customWidth="1"/>
    <col min="9803" max="9803" width="58" style="40" customWidth="1"/>
    <col min="9804" max="9805" width="0.85546875" style="40"/>
    <col min="9806" max="9806" width="0" style="40" hidden="1" customWidth="1"/>
    <col min="9807" max="10032" width="0.85546875" style="40"/>
    <col min="10033" max="10033" width="3.42578125" style="40" customWidth="1"/>
    <col min="10034" max="10042" width="0.85546875" style="40"/>
    <col min="10043" max="10043" width="4.42578125" style="40" customWidth="1"/>
    <col min="10044" max="10053" width="0.85546875" style="40"/>
    <col min="10054" max="10054" width="0.85546875" style="40" customWidth="1"/>
    <col min="10055" max="10055" width="12.5703125" style="40" customWidth="1"/>
    <col min="10056" max="10056" width="13.5703125" style="40" customWidth="1"/>
    <col min="10057" max="10057" width="13.42578125" style="40" customWidth="1"/>
    <col min="10058" max="10058" width="0" style="40" hidden="1" customWidth="1"/>
    <col min="10059" max="10059" width="58" style="40" customWidth="1"/>
    <col min="10060" max="10061" width="0.85546875" style="40"/>
    <col min="10062" max="10062" width="0" style="40" hidden="1" customWidth="1"/>
    <col min="10063" max="10288" width="0.85546875" style="40"/>
    <col min="10289" max="10289" width="3.42578125" style="40" customWidth="1"/>
    <col min="10290" max="10298" width="0.85546875" style="40"/>
    <col min="10299" max="10299" width="4.42578125" style="40" customWidth="1"/>
    <col min="10300" max="10309" width="0.85546875" style="40"/>
    <col min="10310" max="10310" width="0.85546875" style="40" customWidth="1"/>
    <col min="10311" max="10311" width="12.5703125" style="40" customWidth="1"/>
    <col min="10312" max="10312" width="13.5703125" style="40" customWidth="1"/>
    <col min="10313" max="10313" width="13.42578125" style="40" customWidth="1"/>
    <col min="10314" max="10314" width="0" style="40" hidden="1" customWidth="1"/>
    <col min="10315" max="10315" width="58" style="40" customWidth="1"/>
    <col min="10316" max="10317" width="0.85546875" style="40"/>
    <col min="10318" max="10318" width="0" style="40" hidden="1" customWidth="1"/>
    <col min="10319" max="10544" width="0.85546875" style="40"/>
    <col min="10545" max="10545" width="3.42578125" style="40" customWidth="1"/>
    <col min="10546" max="10554" width="0.85546875" style="40"/>
    <col min="10555" max="10555" width="4.42578125" style="40" customWidth="1"/>
    <col min="10556" max="10565" width="0.85546875" style="40"/>
    <col min="10566" max="10566" width="0.85546875" style="40" customWidth="1"/>
    <col min="10567" max="10567" width="12.5703125" style="40" customWidth="1"/>
    <col min="10568" max="10568" width="13.5703125" style="40" customWidth="1"/>
    <col min="10569" max="10569" width="13.42578125" style="40" customWidth="1"/>
    <col min="10570" max="10570" width="0" style="40" hidden="1" customWidth="1"/>
    <col min="10571" max="10571" width="58" style="40" customWidth="1"/>
    <col min="10572" max="10573" width="0.85546875" style="40"/>
    <col min="10574" max="10574" width="0" style="40" hidden="1" customWidth="1"/>
    <col min="10575" max="10800" width="0.85546875" style="40"/>
    <col min="10801" max="10801" width="3.42578125" style="40" customWidth="1"/>
    <col min="10802" max="10810" width="0.85546875" style="40"/>
    <col min="10811" max="10811" width="4.42578125" style="40" customWidth="1"/>
    <col min="10812" max="10821" width="0.85546875" style="40"/>
    <col min="10822" max="10822" width="0.85546875" style="40" customWidth="1"/>
    <col min="10823" max="10823" width="12.5703125" style="40" customWidth="1"/>
    <col min="10824" max="10824" width="13.5703125" style="40" customWidth="1"/>
    <col min="10825" max="10825" width="13.42578125" style="40" customWidth="1"/>
    <col min="10826" max="10826" width="0" style="40" hidden="1" customWidth="1"/>
    <col min="10827" max="10827" width="58" style="40" customWidth="1"/>
    <col min="10828" max="10829" width="0.85546875" style="40"/>
    <col min="10830" max="10830" width="0" style="40" hidden="1" customWidth="1"/>
    <col min="10831" max="11056" width="0.85546875" style="40"/>
    <col min="11057" max="11057" width="3.42578125" style="40" customWidth="1"/>
    <col min="11058" max="11066" width="0.85546875" style="40"/>
    <col min="11067" max="11067" width="4.42578125" style="40" customWidth="1"/>
    <col min="11068" max="11077" width="0.85546875" style="40"/>
    <col min="11078" max="11078" width="0.85546875" style="40" customWidth="1"/>
    <col min="11079" max="11079" width="12.5703125" style="40" customWidth="1"/>
    <col min="11080" max="11080" width="13.5703125" style="40" customWidth="1"/>
    <col min="11081" max="11081" width="13.42578125" style="40" customWidth="1"/>
    <col min="11082" max="11082" width="0" style="40" hidden="1" customWidth="1"/>
    <col min="11083" max="11083" width="58" style="40" customWidth="1"/>
    <col min="11084" max="11085" width="0.85546875" style="40"/>
    <col min="11086" max="11086" width="0" style="40" hidden="1" customWidth="1"/>
    <col min="11087" max="11312" width="0.85546875" style="40"/>
    <col min="11313" max="11313" width="3.42578125" style="40" customWidth="1"/>
    <col min="11314" max="11322" width="0.85546875" style="40"/>
    <col min="11323" max="11323" width="4.42578125" style="40" customWidth="1"/>
    <col min="11324" max="11333" width="0.85546875" style="40"/>
    <col min="11334" max="11334" width="0.85546875" style="40" customWidth="1"/>
    <col min="11335" max="11335" width="12.5703125" style="40" customWidth="1"/>
    <col min="11336" max="11336" width="13.5703125" style="40" customWidth="1"/>
    <col min="11337" max="11337" width="13.42578125" style="40" customWidth="1"/>
    <col min="11338" max="11338" width="0" style="40" hidden="1" customWidth="1"/>
    <col min="11339" max="11339" width="58" style="40" customWidth="1"/>
    <col min="11340" max="11341" width="0.85546875" style="40"/>
    <col min="11342" max="11342" width="0" style="40" hidden="1" customWidth="1"/>
    <col min="11343" max="11568" width="0.85546875" style="40"/>
    <col min="11569" max="11569" width="3.42578125" style="40" customWidth="1"/>
    <col min="11570" max="11578" width="0.85546875" style="40"/>
    <col min="11579" max="11579" width="4.42578125" style="40" customWidth="1"/>
    <col min="11580" max="11589" width="0.85546875" style="40"/>
    <col min="11590" max="11590" width="0.85546875" style="40" customWidth="1"/>
    <col min="11591" max="11591" width="12.5703125" style="40" customWidth="1"/>
    <col min="11592" max="11592" width="13.5703125" style="40" customWidth="1"/>
    <col min="11593" max="11593" width="13.42578125" style="40" customWidth="1"/>
    <col min="11594" max="11594" width="0" style="40" hidden="1" customWidth="1"/>
    <col min="11595" max="11595" width="58" style="40" customWidth="1"/>
    <col min="11596" max="11597" width="0.85546875" style="40"/>
    <col min="11598" max="11598" width="0" style="40" hidden="1" customWidth="1"/>
    <col min="11599" max="11824" width="0.85546875" style="40"/>
    <col min="11825" max="11825" width="3.42578125" style="40" customWidth="1"/>
    <col min="11826" max="11834" width="0.85546875" style="40"/>
    <col min="11835" max="11835" width="4.42578125" style="40" customWidth="1"/>
    <col min="11836" max="11845" width="0.85546875" style="40"/>
    <col min="11846" max="11846" width="0.85546875" style="40" customWidth="1"/>
    <col min="11847" max="11847" width="12.5703125" style="40" customWidth="1"/>
    <col min="11848" max="11848" width="13.5703125" style="40" customWidth="1"/>
    <col min="11849" max="11849" width="13.42578125" style="40" customWidth="1"/>
    <col min="11850" max="11850" width="0" style="40" hidden="1" customWidth="1"/>
    <col min="11851" max="11851" width="58" style="40" customWidth="1"/>
    <col min="11852" max="11853" width="0.85546875" style="40"/>
    <col min="11854" max="11854" width="0" style="40" hidden="1" customWidth="1"/>
    <col min="11855" max="12080" width="0.85546875" style="40"/>
    <col min="12081" max="12081" width="3.42578125" style="40" customWidth="1"/>
    <col min="12082" max="12090" width="0.85546875" style="40"/>
    <col min="12091" max="12091" width="4.42578125" style="40" customWidth="1"/>
    <col min="12092" max="12101" width="0.85546875" style="40"/>
    <col min="12102" max="12102" width="0.85546875" style="40" customWidth="1"/>
    <col min="12103" max="12103" width="12.5703125" style="40" customWidth="1"/>
    <col min="12104" max="12104" width="13.5703125" style="40" customWidth="1"/>
    <col min="12105" max="12105" width="13.42578125" style="40" customWidth="1"/>
    <col min="12106" max="12106" width="0" style="40" hidden="1" customWidth="1"/>
    <col min="12107" max="12107" width="58" style="40" customWidth="1"/>
    <col min="12108" max="12109" width="0.85546875" style="40"/>
    <col min="12110" max="12110" width="0" style="40" hidden="1" customWidth="1"/>
    <col min="12111" max="12336" width="0.85546875" style="40"/>
    <col min="12337" max="12337" width="3.42578125" style="40" customWidth="1"/>
    <col min="12338" max="12346" width="0.85546875" style="40"/>
    <col min="12347" max="12347" width="4.42578125" style="40" customWidth="1"/>
    <col min="12348" max="12357" width="0.85546875" style="40"/>
    <col min="12358" max="12358" width="0.85546875" style="40" customWidth="1"/>
    <col min="12359" max="12359" width="12.5703125" style="40" customWidth="1"/>
    <col min="12360" max="12360" width="13.5703125" style="40" customWidth="1"/>
    <col min="12361" max="12361" width="13.42578125" style="40" customWidth="1"/>
    <col min="12362" max="12362" width="0" style="40" hidden="1" customWidth="1"/>
    <col min="12363" max="12363" width="58" style="40" customWidth="1"/>
    <col min="12364" max="12365" width="0.85546875" style="40"/>
    <col min="12366" max="12366" width="0" style="40" hidden="1" customWidth="1"/>
    <col min="12367" max="12592" width="0.85546875" style="40"/>
    <col min="12593" max="12593" width="3.42578125" style="40" customWidth="1"/>
    <col min="12594" max="12602" width="0.85546875" style="40"/>
    <col min="12603" max="12603" width="4.42578125" style="40" customWidth="1"/>
    <col min="12604" max="12613" width="0.85546875" style="40"/>
    <col min="12614" max="12614" width="0.85546875" style="40" customWidth="1"/>
    <col min="12615" max="12615" width="12.5703125" style="40" customWidth="1"/>
    <col min="12616" max="12616" width="13.5703125" style="40" customWidth="1"/>
    <col min="12617" max="12617" width="13.42578125" style="40" customWidth="1"/>
    <col min="12618" max="12618" width="0" style="40" hidden="1" customWidth="1"/>
    <col min="12619" max="12619" width="58" style="40" customWidth="1"/>
    <col min="12620" max="12621" width="0.85546875" style="40"/>
    <col min="12622" max="12622" width="0" style="40" hidden="1" customWidth="1"/>
    <col min="12623" max="12848" width="0.85546875" style="40"/>
    <col min="12849" max="12849" width="3.42578125" style="40" customWidth="1"/>
    <col min="12850" max="12858" width="0.85546875" style="40"/>
    <col min="12859" max="12859" width="4.42578125" style="40" customWidth="1"/>
    <col min="12860" max="12869" width="0.85546875" style="40"/>
    <col min="12870" max="12870" width="0.85546875" style="40" customWidth="1"/>
    <col min="12871" max="12871" width="12.5703125" style="40" customWidth="1"/>
    <col min="12872" max="12872" width="13.5703125" style="40" customWidth="1"/>
    <col min="12873" max="12873" width="13.42578125" style="40" customWidth="1"/>
    <col min="12874" max="12874" width="0" style="40" hidden="1" customWidth="1"/>
    <col min="12875" max="12875" width="58" style="40" customWidth="1"/>
    <col min="12876" max="12877" width="0.85546875" style="40"/>
    <col min="12878" max="12878" width="0" style="40" hidden="1" customWidth="1"/>
    <col min="12879" max="13104" width="0.85546875" style="40"/>
    <col min="13105" max="13105" width="3.42578125" style="40" customWidth="1"/>
    <col min="13106" max="13114" width="0.85546875" style="40"/>
    <col min="13115" max="13115" width="4.42578125" style="40" customWidth="1"/>
    <col min="13116" max="13125" width="0.85546875" style="40"/>
    <col min="13126" max="13126" width="0.85546875" style="40" customWidth="1"/>
    <col min="13127" max="13127" width="12.5703125" style="40" customWidth="1"/>
    <col min="13128" max="13128" width="13.5703125" style="40" customWidth="1"/>
    <col min="13129" max="13129" width="13.42578125" style="40" customWidth="1"/>
    <col min="13130" max="13130" width="0" style="40" hidden="1" customWidth="1"/>
    <col min="13131" max="13131" width="58" style="40" customWidth="1"/>
    <col min="13132" max="13133" width="0.85546875" style="40"/>
    <col min="13134" max="13134" width="0" style="40" hidden="1" customWidth="1"/>
    <col min="13135" max="13360" width="0.85546875" style="40"/>
    <col min="13361" max="13361" width="3.42578125" style="40" customWidth="1"/>
    <col min="13362" max="13370" width="0.85546875" style="40"/>
    <col min="13371" max="13371" width="4.42578125" style="40" customWidth="1"/>
    <col min="13372" max="13381" width="0.85546875" style="40"/>
    <col min="13382" max="13382" width="0.85546875" style="40" customWidth="1"/>
    <col min="13383" max="13383" width="12.5703125" style="40" customWidth="1"/>
    <col min="13384" max="13384" width="13.5703125" style="40" customWidth="1"/>
    <col min="13385" max="13385" width="13.42578125" style="40" customWidth="1"/>
    <col min="13386" max="13386" width="0" style="40" hidden="1" customWidth="1"/>
    <col min="13387" max="13387" width="58" style="40" customWidth="1"/>
    <col min="13388" max="13389" width="0.85546875" style="40"/>
    <col min="13390" max="13390" width="0" style="40" hidden="1" customWidth="1"/>
    <col min="13391" max="13616" width="0.85546875" style="40"/>
    <col min="13617" max="13617" width="3.42578125" style="40" customWidth="1"/>
    <col min="13618" max="13626" width="0.85546875" style="40"/>
    <col min="13627" max="13627" width="4.42578125" style="40" customWidth="1"/>
    <col min="13628" max="13637" width="0.85546875" style="40"/>
    <col min="13638" max="13638" width="0.85546875" style="40" customWidth="1"/>
    <col min="13639" max="13639" width="12.5703125" style="40" customWidth="1"/>
    <col min="13640" max="13640" width="13.5703125" style="40" customWidth="1"/>
    <col min="13641" max="13641" width="13.42578125" style="40" customWidth="1"/>
    <col min="13642" max="13642" width="0" style="40" hidden="1" customWidth="1"/>
    <col min="13643" max="13643" width="58" style="40" customWidth="1"/>
    <col min="13644" max="13645" width="0.85546875" style="40"/>
    <col min="13646" max="13646" width="0" style="40" hidden="1" customWidth="1"/>
    <col min="13647" max="13872" width="0.85546875" style="40"/>
    <col min="13873" max="13873" width="3.42578125" style="40" customWidth="1"/>
    <col min="13874" max="13882" width="0.85546875" style="40"/>
    <col min="13883" max="13883" width="4.42578125" style="40" customWidth="1"/>
    <col min="13884" max="13893" width="0.85546875" style="40"/>
    <col min="13894" max="13894" width="0.85546875" style="40" customWidth="1"/>
    <col min="13895" max="13895" width="12.5703125" style="40" customWidth="1"/>
    <col min="13896" max="13896" width="13.5703125" style="40" customWidth="1"/>
    <col min="13897" max="13897" width="13.42578125" style="40" customWidth="1"/>
    <col min="13898" max="13898" width="0" style="40" hidden="1" customWidth="1"/>
    <col min="13899" max="13899" width="58" style="40" customWidth="1"/>
    <col min="13900" max="13901" width="0.85546875" style="40"/>
    <col min="13902" max="13902" width="0" style="40" hidden="1" customWidth="1"/>
    <col min="13903" max="14128" width="0.85546875" style="40"/>
    <col min="14129" max="14129" width="3.42578125" style="40" customWidth="1"/>
    <col min="14130" max="14138" width="0.85546875" style="40"/>
    <col min="14139" max="14139" width="4.42578125" style="40" customWidth="1"/>
    <col min="14140" max="14149" width="0.85546875" style="40"/>
    <col min="14150" max="14150" width="0.85546875" style="40" customWidth="1"/>
    <col min="14151" max="14151" width="12.5703125" style="40" customWidth="1"/>
    <col min="14152" max="14152" width="13.5703125" style="40" customWidth="1"/>
    <col min="14153" max="14153" width="13.42578125" style="40" customWidth="1"/>
    <col min="14154" max="14154" width="0" style="40" hidden="1" customWidth="1"/>
    <col min="14155" max="14155" width="58" style="40" customWidth="1"/>
    <col min="14156" max="14157" width="0.85546875" style="40"/>
    <col min="14158" max="14158" width="0" style="40" hidden="1" customWidth="1"/>
    <col min="14159" max="14384" width="0.85546875" style="40"/>
    <col min="14385" max="14385" width="3.42578125" style="40" customWidth="1"/>
    <col min="14386" max="14394" width="0.85546875" style="40"/>
    <col min="14395" max="14395" width="4.42578125" style="40" customWidth="1"/>
    <col min="14396" max="14405" width="0.85546875" style="40"/>
    <col min="14406" max="14406" width="0.85546875" style="40" customWidth="1"/>
    <col min="14407" max="14407" width="12.5703125" style="40" customWidth="1"/>
    <col min="14408" max="14408" width="13.5703125" style="40" customWidth="1"/>
    <col min="14409" max="14409" width="13.42578125" style="40" customWidth="1"/>
    <col min="14410" max="14410" width="0" style="40" hidden="1" customWidth="1"/>
    <col min="14411" max="14411" width="58" style="40" customWidth="1"/>
    <col min="14412" max="14413" width="0.85546875" style="40"/>
    <col min="14414" max="14414" width="0" style="40" hidden="1" customWidth="1"/>
    <col min="14415" max="14640" width="0.85546875" style="40"/>
    <col min="14641" max="14641" width="3.42578125" style="40" customWidth="1"/>
    <col min="14642" max="14650" width="0.85546875" style="40"/>
    <col min="14651" max="14651" width="4.42578125" style="40" customWidth="1"/>
    <col min="14652" max="14661" width="0.85546875" style="40"/>
    <col min="14662" max="14662" width="0.85546875" style="40" customWidth="1"/>
    <col min="14663" max="14663" width="12.5703125" style="40" customWidth="1"/>
    <col min="14664" max="14664" width="13.5703125" style="40" customWidth="1"/>
    <col min="14665" max="14665" width="13.42578125" style="40" customWidth="1"/>
    <col min="14666" max="14666" width="0" style="40" hidden="1" customWidth="1"/>
    <col min="14667" max="14667" width="58" style="40" customWidth="1"/>
    <col min="14668" max="14669" width="0.85546875" style="40"/>
    <col min="14670" max="14670" width="0" style="40" hidden="1" customWidth="1"/>
    <col min="14671" max="14896" width="0.85546875" style="40"/>
    <col min="14897" max="14897" width="3.42578125" style="40" customWidth="1"/>
    <col min="14898" max="14906" width="0.85546875" style="40"/>
    <col min="14907" max="14907" width="4.42578125" style="40" customWidth="1"/>
    <col min="14908" max="14917" width="0.85546875" style="40"/>
    <col min="14918" max="14918" width="0.85546875" style="40" customWidth="1"/>
    <col min="14919" max="14919" width="12.5703125" style="40" customWidth="1"/>
    <col min="14920" max="14920" width="13.5703125" style="40" customWidth="1"/>
    <col min="14921" max="14921" width="13.42578125" style="40" customWidth="1"/>
    <col min="14922" max="14922" width="0" style="40" hidden="1" customWidth="1"/>
    <col min="14923" max="14923" width="58" style="40" customWidth="1"/>
    <col min="14924" max="14925" width="0.85546875" style="40"/>
    <col min="14926" max="14926" width="0" style="40" hidden="1" customWidth="1"/>
    <col min="14927" max="15152" width="0.85546875" style="40"/>
    <col min="15153" max="15153" width="3.42578125" style="40" customWidth="1"/>
    <col min="15154" max="15162" width="0.85546875" style="40"/>
    <col min="15163" max="15163" width="4.42578125" style="40" customWidth="1"/>
    <col min="15164" max="15173" width="0.85546875" style="40"/>
    <col min="15174" max="15174" width="0.85546875" style="40" customWidth="1"/>
    <col min="15175" max="15175" width="12.5703125" style="40" customWidth="1"/>
    <col min="15176" max="15176" width="13.5703125" style="40" customWidth="1"/>
    <col min="15177" max="15177" width="13.42578125" style="40" customWidth="1"/>
    <col min="15178" max="15178" width="0" style="40" hidden="1" customWidth="1"/>
    <col min="15179" max="15179" width="58" style="40" customWidth="1"/>
    <col min="15180" max="15181" width="0.85546875" style="40"/>
    <col min="15182" max="15182" width="0" style="40" hidden="1" customWidth="1"/>
    <col min="15183" max="15408" width="0.85546875" style="40"/>
    <col min="15409" max="15409" width="3.42578125" style="40" customWidth="1"/>
    <col min="15410" max="15418" width="0.85546875" style="40"/>
    <col min="15419" max="15419" width="4.42578125" style="40" customWidth="1"/>
    <col min="15420" max="15429" width="0.85546875" style="40"/>
    <col min="15430" max="15430" width="0.85546875" style="40" customWidth="1"/>
    <col min="15431" max="15431" width="12.5703125" style="40" customWidth="1"/>
    <col min="15432" max="15432" width="13.5703125" style="40" customWidth="1"/>
    <col min="15433" max="15433" width="13.42578125" style="40" customWidth="1"/>
    <col min="15434" max="15434" width="0" style="40" hidden="1" customWidth="1"/>
    <col min="15435" max="15435" width="58" style="40" customWidth="1"/>
    <col min="15436" max="15437" width="0.85546875" style="40"/>
    <col min="15438" max="15438" width="0" style="40" hidden="1" customWidth="1"/>
    <col min="15439" max="15664" width="0.85546875" style="40"/>
    <col min="15665" max="15665" width="3.42578125" style="40" customWidth="1"/>
    <col min="15666" max="15674" width="0.85546875" style="40"/>
    <col min="15675" max="15675" width="4.42578125" style="40" customWidth="1"/>
    <col min="15676" max="15685" width="0.85546875" style="40"/>
    <col min="15686" max="15686" width="0.85546875" style="40" customWidth="1"/>
    <col min="15687" max="15687" width="12.5703125" style="40" customWidth="1"/>
    <col min="15688" max="15688" width="13.5703125" style="40" customWidth="1"/>
    <col min="15689" max="15689" width="13.42578125" style="40" customWidth="1"/>
    <col min="15690" max="15690" width="0" style="40" hidden="1" customWidth="1"/>
    <col min="15691" max="15691" width="58" style="40" customWidth="1"/>
    <col min="15692" max="15693" width="0.85546875" style="40"/>
    <col min="15694" max="15694" width="0" style="40" hidden="1" customWidth="1"/>
    <col min="15695" max="15920" width="0.85546875" style="40"/>
    <col min="15921" max="15921" width="3.42578125" style="40" customWidth="1"/>
    <col min="15922" max="15930" width="0.85546875" style="40"/>
    <col min="15931" max="15931" width="4.42578125" style="40" customWidth="1"/>
    <col min="15932" max="15941" width="0.85546875" style="40"/>
    <col min="15942" max="15942" width="0.85546875" style="40" customWidth="1"/>
    <col min="15943" max="15943" width="12.5703125" style="40" customWidth="1"/>
    <col min="15944" max="15944" width="13.5703125" style="40" customWidth="1"/>
    <col min="15945" max="15945" width="13.42578125" style="40" customWidth="1"/>
    <col min="15946" max="15946" width="0" style="40" hidden="1" customWidth="1"/>
    <col min="15947" max="15947" width="58" style="40" customWidth="1"/>
    <col min="15948" max="15949" width="0.85546875" style="40"/>
    <col min="15950" max="15950" width="0" style="40" hidden="1" customWidth="1"/>
    <col min="15951" max="16176" width="0.85546875" style="40"/>
    <col min="16177" max="16177" width="3.42578125" style="40" customWidth="1"/>
    <col min="16178" max="16186" width="0.85546875" style="40"/>
    <col min="16187" max="16187" width="4.42578125" style="40" customWidth="1"/>
    <col min="16188" max="16197" width="0.85546875" style="40"/>
    <col min="16198" max="16198" width="0.85546875" style="40" customWidth="1"/>
    <col min="16199" max="16199" width="12.5703125" style="40" customWidth="1"/>
    <col min="16200" max="16200" width="13.5703125" style="40" customWidth="1"/>
    <col min="16201" max="16201" width="13.42578125" style="40" customWidth="1"/>
    <col min="16202" max="16202" width="0" style="40" hidden="1" customWidth="1"/>
    <col min="16203" max="16203" width="58" style="40" customWidth="1"/>
    <col min="16204" max="16205" width="0.85546875" style="40"/>
    <col min="16206" max="16206" width="0" style="40" hidden="1" customWidth="1"/>
    <col min="16207" max="16384" width="0.85546875" style="40"/>
  </cols>
  <sheetData>
    <row r="1" spans="1:75" ht="12" customHeight="1">
      <c r="BW1" s="45" t="s">
        <v>69</v>
      </c>
    </row>
    <row r="2" spans="1:75" ht="12" customHeight="1">
      <c r="BW2" s="45" t="s">
        <v>70</v>
      </c>
    </row>
    <row r="3" spans="1:75" ht="12" customHeight="1">
      <c r="BW3" s="45" t="s">
        <v>71</v>
      </c>
    </row>
    <row r="4" spans="1:75" ht="21" customHeight="1"/>
    <row r="5" spans="1:75" ht="14.25" customHeight="1">
      <c r="A5" s="110" t="s">
        <v>72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</row>
    <row r="6" spans="1:75" ht="14.25" customHeight="1">
      <c r="A6" s="110" t="s">
        <v>73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</row>
    <row r="7" spans="1:75" ht="14.25" customHeight="1">
      <c r="A7" s="110" t="s">
        <v>74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</row>
    <row r="8" spans="1:75" ht="14.25" customHeight="1">
      <c r="A8" s="110" t="s">
        <v>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</row>
    <row r="9" spans="1:75" ht="21" customHeight="1">
      <c r="B9" s="42"/>
      <c r="C9" s="42"/>
      <c r="D9" s="42"/>
    </row>
    <row r="10" spans="1:75">
      <c r="B10" s="42"/>
      <c r="C10" s="43" t="s">
        <v>76</v>
      </c>
      <c r="D10" s="43"/>
      <c r="AG10" s="111" t="s">
        <v>277</v>
      </c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</row>
    <row r="11" spans="1:75">
      <c r="C11" s="44" t="s">
        <v>77</v>
      </c>
      <c r="D11" s="44"/>
      <c r="J11" s="112" t="s">
        <v>78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</row>
    <row r="12" spans="1:75">
      <c r="C12" s="44" t="s">
        <v>79</v>
      </c>
      <c r="D12" s="44"/>
      <c r="J12" s="123" t="s">
        <v>259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75">
      <c r="C13" s="44" t="s">
        <v>80</v>
      </c>
      <c r="D13" s="44"/>
      <c r="AQ13" s="124" t="s">
        <v>278</v>
      </c>
      <c r="AR13" s="124"/>
      <c r="AS13" s="124"/>
      <c r="AT13" s="124"/>
      <c r="AU13" s="124"/>
      <c r="AV13" s="124"/>
      <c r="AW13" s="124"/>
      <c r="AX13" s="124"/>
      <c r="AY13" s="125" t="s">
        <v>81</v>
      </c>
      <c r="AZ13" s="125"/>
      <c r="BA13" s="124" t="s">
        <v>279</v>
      </c>
      <c r="BB13" s="124"/>
      <c r="BC13" s="124"/>
      <c r="BD13" s="124"/>
      <c r="BE13" s="124"/>
      <c r="BF13" s="124"/>
      <c r="BG13" s="124"/>
      <c r="BH13" s="40" t="s">
        <v>82</v>
      </c>
    </row>
    <row r="15" spans="1:75">
      <c r="A15" s="126" t="s">
        <v>0</v>
      </c>
      <c r="B15" s="114"/>
      <c r="C15" s="114"/>
      <c r="D15" s="114"/>
      <c r="E15" s="114"/>
      <c r="F15" s="114"/>
      <c r="G15" s="114"/>
      <c r="H15" s="114"/>
      <c r="I15" s="115"/>
      <c r="J15" s="113" t="s">
        <v>1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26" t="s">
        <v>2</v>
      </c>
      <c r="BI15" s="114"/>
      <c r="BJ15" s="114"/>
      <c r="BK15" s="114"/>
      <c r="BL15" s="114"/>
      <c r="BM15" s="114"/>
      <c r="BN15" s="114"/>
      <c r="BO15" s="114"/>
      <c r="BP15" s="114"/>
      <c r="BQ15" s="114"/>
      <c r="BR15" s="115"/>
      <c r="BS15" s="113" t="s">
        <v>280</v>
      </c>
      <c r="BT15" s="114"/>
      <c r="BU15" s="114"/>
      <c r="BV15" s="115"/>
      <c r="BW15" s="99" t="s">
        <v>83</v>
      </c>
    </row>
    <row r="16" spans="1:75">
      <c r="A16" s="127"/>
      <c r="B16" s="128"/>
      <c r="C16" s="128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7"/>
      <c r="BI16" s="128"/>
      <c r="BJ16" s="128"/>
      <c r="BK16" s="128"/>
      <c r="BL16" s="128"/>
      <c r="BM16" s="128"/>
      <c r="BN16" s="128"/>
      <c r="BO16" s="128"/>
      <c r="BP16" s="128"/>
      <c r="BQ16" s="128"/>
      <c r="BR16" s="129"/>
      <c r="BS16" s="57" t="s">
        <v>3</v>
      </c>
      <c r="BT16" s="57" t="s">
        <v>84</v>
      </c>
      <c r="BU16" s="58" t="s">
        <v>85</v>
      </c>
      <c r="BV16" s="58" t="s">
        <v>86</v>
      </c>
      <c r="BW16" s="99"/>
    </row>
    <row r="17" spans="1:85">
      <c r="A17" s="116" t="s">
        <v>87</v>
      </c>
      <c r="B17" s="117"/>
      <c r="C17" s="117"/>
      <c r="D17" s="117"/>
      <c r="E17" s="117"/>
      <c r="F17" s="117"/>
      <c r="G17" s="117"/>
      <c r="H17" s="117"/>
      <c r="I17" s="118"/>
      <c r="J17" s="46"/>
      <c r="K17" s="119" t="s">
        <v>88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 t="s">
        <v>89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2"/>
      <c r="BS17" s="47" t="s">
        <v>89</v>
      </c>
      <c r="BT17" s="46" t="s">
        <v>89</v>
      </c>
      <c r="BU17" s="46" t="s">
        <v>89</v>
      </c>
      <c r="BV17" s="46" t="s">
        <v>89</v>
      </c>
      <c r="BW17" s="48" t="s">
        <v>89</v>
      </c>
    </row>
    <row r="18" spans="1:85">
      <c r="A18" s="116" t="s">
        <v>90</v>
      </c>
      <c r="B18" s="117"/>
      <c r="C18" s="117"/>
      <c r="D18" s="117"/>
      <c r="E18" s="117"/>
      <c r="F18" s="117"/>
      <c r="G18" s="117"/>
      <c r="H18" s="117"/>
      <c r="I18" s="118"/>
      <c r="J18" s="46"/>
      <c r="K18" s="119" t="s">
        <v>91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 t="s">
        <v>4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2"/>
      <c r="BS18" s="49">
        <f>BS19+BS34+BS48+BS50</f>
        <v>6235.4600000000009</v>
      </c>
      <c r="BT18" s="50">
        <f>BT19+BT34+BT48+BT50</f>
        <v>3268.66</v>
      </c>
      <c r="BU18" s="50">
        <f>BU19+BU34+BU48+BU50</f>
        <v>0</v>
      </c>
      <c r="BV18" s="50">
        <f>BV19+BV34+BV48+BV50</f>
        <v>0</v>
      </c>
      <c r="BW18" s="51"/>
      <c r="BZ18" s="52">
        <f>+BU18/BS18-1</f>
        <v>-1</v>
      </c>
      <c r="CG18" s="53"/>
    </row>
    <row r="19" spans="1:85">
      <c r="A19" s="116" t="s">
        <v>92</v>
      </c>
      <c r="B19" s="117"/>
      <c r="C19" s="117"/>
      <c r="D19" s="117"/>
      <c r="E19" s="117"/>
      <c r="F19" s="117"/>
      <c r="G19" s="117"/>
      <c r="H19" s="117"/>
      <c r="I19" s="118"/>
      <c r="J19" s="46"/>
      <c r="K19" s="119" t="s">
        <v>93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4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2"/>
      <c r="BS19" s="49">
        <f>+BS20+BS25+BS27+BS32+BS33</f>
        <v>4556.1000000000004</v>
      </c>
      <c r="BT19" s="50">
        <f>+BT20+BT25+BT27+BT32+BT33</f>
        <v>977.38</v>
      </c>
      <c r="BU19" s="50">
        <f>+BU20+BU25+BU27+BU32+BU33</f>
        <v>0</v>
      </c>
      <c r="BV19" s="50">
        <f>+BV20+BV25+BV27+BV32+BV33</f>
        <v>0</v>
      </c>
      <c r="BW19" s="51"/>
      <c r="BZ19" s="52">
        <f>+BU19/BS19-1</f>
        <v>-1</v>
      </c>
    </row>
    <row r="20" spans="1:85">
      <c r="A20" s="116" t="s">
        <v>94</v>
      </c>
      <c r="B20" s="117"/>
      <c r="C20" s="117"/>
      <c r="D20" s="117"/>
      <c r="E20" s="117"/>
      <c r="F20" s="117"/>
      <c r="G20" s="117"/>
      <c r="H20" s="117"/>
      <c r="I20" s="118"/>
      <c r="J20" s="46"/>
      <c r="K20" s="119" t="s">
        <v>8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 t="s">
        <v>4</v>
      </c>
      <c r="BI20" s="121"/>
      <c r="BJ20" s="121"/>
      <c r="BK20" s="121"/>
      <c r="BL20" s="121"/>
      <c r="BM20" s="121"/>
      <c r="BN20" s="121"/>
      <c r="BO20" s="121"/>
      <c r="BP20" s="121"/>
      <c r="BQ20" s="121"/>
      <c r="BR20" s="122"/>
      <c r="BS20" s="49">
        <f>+BS21+BS22+BS23</f>
        <v>0</v>
      </c>
      <c r="BT20" s="50">
        <f>+BT21+BT22+BT23</f>
        <v>0</v>
      </c>
      <c r="BU20" s="50">
        <f>+BU21+BU22+BU23</f>
        <v>0</v>
      </c>
      <c r="BV20" s="50">
        <f>+BV21+BV22+BV23</f>
        <v>0</v>
      </c>
      <c r="BW20" s="51"/>
      <c r="BZ20" s="52" t="e">
        <f>+BU20/BS20-1</f>
        <v>#DIV/0!</v>
      </c>
    </row>
    <row r="21" spans="1:85" ht="35.25" customHeight="1">
      <c r="A21" s="116" t="s">
        <v>95</v>
      </c>
      <c r="B21" s="117"/>
      <c r="C21" s="117"/>
      <c r="D21" s="117"/>
      <c r="E21" s="117"/>
      <c r="F21" s="117"/>
      <c r="G21" s="117"/>
      <c r="H21" s="117"/>
      <c r="I21" s="118"/>
      <c r="J21" s="46"/>
      <c r="K21" s="119" t="s">
        <v>96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 t="s">
        <v>4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2"/>
      <c r="BS21" s="49">
        <v>0</v>
      </c>
      <c r="BT21" s="50">
        <v>0</v>
      </c>
      <c r="BU21" s="50"/>
      <c r="BV21" s="50"/>
      <c r="BW21" s="51"/>
      <c r="BZ21" s="52"/>
    </row>
    <row r="22" spans="1:85">
      <c r="A22" s="116" t="s">
        <v>97</v>
      </c>
      <c r="B22" s="117"/>
      <c r="C22" s="117"/>
      <c r="D22" s="117"/>
      <c r="E22" s="117"/>
      <c r="F22" s="117"/>
      <c r="G22" s="117"/>
      <c r="H22" s="117"/>
      <c r="I22" s="118"/>
      <c r="J22" s="46"/>
      <c r="K22" s="119" t="s">
        <v>98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 t="s">
        <v>4</v>
      </c>
      <c r="BI22" s="121"/>
      <c r="BJ22" s="121"/>
      <c r="BK22" s="121"/>
      <c r="BL22" s="121"/>
      <c r="BM22" s="121"/>
      <c r="BN22" s="121"/>
      <c r="BO22" s="121"/>
      <c r="BP22" s="121"/>
      <c r="BQ22" s="121"/>
      <c r="BR22" s="122"/>
      <c r="BS22" s="49">
        <v>0</v>
      </c>
      <c r="BT22" s="50">
        <v>0</v>
      </c>
      <c r="BU22" s="50"/>
      <c r="BV22" s="50"/>
      <c r="BW22" s="51"/>
      <c r="BZ22" s="52" t="e">
        <f>+BU22/BS22-1</f>
        <v>#DIV/0!</v>
      </c>
    </row>
    <row r="23" spans="1:85" ht="60" customHeight="1">
      <c r="A23" s="116" t="s">
        <v>99</v>
      </c>
      <c r="B23" s="117"/>
      <c r="C23" s="117"/>
      <c r="D23" s="117"/>
      <c r="E23" s="117"/>
      <c r="F23" s="117"/>
      <c r="G23" s="117"/>
      <c r="H23" s="117"/>
      <c r="I23" s="118"/>
      <c r="J23" s="46"/>
      <c r="K23" s="119" t="s">
        <v>100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 t="s">
        <v>4</v>
      </c>
      <c r="BI23" s="121"/>
      <c r="BJ23" s="121"/>
      <c r="BK23" s="121"/>
      <c r="BL23" s="121"/>
      <c r="BM23" s="121"/>
      <c r="BN23" s="121"/>
      <c r="BO23" s="121"/>
      <c r="BP23" s="121"/>
      <c r="BQ23" s="121"/>
      <c r="BR23" s="122"/>
      <c r="BS23" s="49">
        <v>0</v>
      </c>
      <c r="BT23" s="50">
        <v>0</v>
      </c>
      <c r="BU23" s="50"/>
      <c r="BV23" s="50"/>
      <c r="BW23" s="51"/>
      <c r="BZ23" s="52"/>
    </row>
    <row r="24" spans="1:85">
      <c r="A24" s="116" t="s">
        <v>101</v>
      </c>
      <c r="B24" s="117"/>
      <c r="C24" s="117"/>
      <c r="D24" s="117"/>
      <c r="E24" s="117"/>
      <c r="F24" s="117"/>
      <c r="G24" s="117"/>
      <c r="H24" s="117"/>
      <c r="I24" s="118"/>
      <c r="J24" s="46"/>
      <c r="K24" s="119" t="s">
        <v>9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 t="s">
        <v>4</v>
      </c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49">
        <v>0</v>
      </c>
      <c r="BT24" s="50">
        <v>0</v>
      </c>
      <c r="BU24" s="50"/>
      <c r="BV24" s="50"/>
      <c r="BW24" s="51"/>
      <c r="BZ24" s="52"/>
    </row>
    <row r="25" spans="1:85">
      <c r="A25" s="116" t="s">
        <v>102</v>
      </c>
      <c r="B25" s="117"/>
      <c r="C25" s="117"/>
      <c r="D25" s="117"/>
      <c r="E25" s="117"/>
      <c r="F25" s="117"/>
      <c r="G25" s="117"/>
      <c r="H25" s="117"/>
      <c r="I25" s="118"/>
      <c r="J25" s="46"/>
      <c r="K25" s="119" t="s">
        <v>103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 t="s">
        <v>4</v>
      </c>
      <c r="BI25" s="121"/>
      <c r="BJ25" s="121"/>
      <c r="BK25" s="121"/>
      <c r="BL25" s="121"/>
      <c r="BM25" s="121"/>
      <c r="BN25" s="121"/>
      <c r="BO25" s="121"/>
      <c r="BP25" s="121"/>
      <c r="BQ25" s="121"/>
      <c r="BR25" s="122"/>
      <c r="BS25" s="49">
        <v>4026.94</v>
      </c>
      <c r="BT25" s="50">
        <v>863.86</v>
      </c>
      <c r="BU25" s="50"/>
      <c r="BV25" s="50"/>
      <c r="BW25" s="51"/>
      <c r="BZ25" s="52">
        <f>+BU25/BS25-1</f>
        <v>-1</v>
      </c>
    </row>
    <row r="26" spans="1:85">
      <c r="A26" s="116" t="s">
        <v>104</v>
      </c>
      <c r="B26" s="117"/>
      <c r="C26" s="117"/>
      <c r="D26" s="117"/>
      <c r="E26" s="117"/>
      <c r="F26" s="117"/>
      <c r="G26" s="117"/>
      <c r="H26" s="117"/>
      <c r="I26" s="118"/>
      <c r="J26" s="46"/>
      <c r="K26" s="119" t="s">
        <v>9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 t="s">
        <v>4</v>
      </c>
      <c r="BI26" s="121"/>
      <c r="BJ26" s="121"/>
      <c r="BK26" s="121"/>
      <c r="BL26" s="121"/>
      <c r="BM26" s="121"/>
      <c r="BN26" s="121"/>
      <c r="BO26" s="121"/>
      <c r="BP26" s="121"/>
      <c r="BQ26" s="121"/>
      <c r="BR26" s="122"/>
      <c r="BS26" s="49"/>
      <c r="BT26" s="50"/>
      <c r="BU26" s="50"/>
      <c r="BV26" s="50"/>
      <c r="BW26" s="51"/>
      <c r="BZ26" s="52"/>
    </row>
    <row r="27" spans="1:85" ht="31.5" customHeight="1">
      <c r="A27" s="116" t="s">
        <v>105</v>
      </c>
      <c r="B27" s="117"/>
      <c r="C27" s="117"/>
      <c r="D27" s="117"/>
      <c r="E27" s="117"/>
      <c r="F27" s="117"/>
      <c r="G27" s="117"/>
      <c r="H27" s="117"/>
      <c r="I27" s="118"/>
      <c r="J27" s="46"/>
      <c r="K27" s="119" t="s">
        <v>106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 t="s">
        <v>4</v>
      </c>
      <c r="BI27" s="121"/>
      <c r="BJ27" s="121"/>
      <c r="BK27" s="121"/>
      <c r="BL27" s="121"/>
      <c r="BM27" s="121"/>
      <c r="BN27" s="121"/>
      <c r="BO27" s="121"/>
      <c r="BP27" s="121"/>
      <c r="BQ27" s="121"/>
      <c r="BR27" s="122"/>
      <c r="BS27" s="49">
        <f>+BS28+BS29+BS30+BS31</f>
        <v>529.16</v>
      </c>
      <c r="BT27" s="50">
        <f>+BT28+BT29+BT30+BT31</f>
        <v>113.52</v>
      </c>
      <c r="BU27" s="50">
        <f>+BU28+BU29+BU30+BU31</f>
        <v>0</v>
      </c>
      <c r="BV27" s="50">
        <f>+BV28+BV29+BV30+BV31</f>
        <v>0</v>
      </c>
      <c r="BW27" s="51"/>
      <c r="BZ27" s="52">
        <f>+BU27/BS27-1</f>
        <v>-1</v>
      </c>
    </row>
    <row r="28" spans="1:85" ht="30" customHeight="1">
      <c r="A28" s="116" t="s">
        <v>107</v>
      </c>
      <c r="B28" s="117"/>
      <c r="C28" s="117"/>
      <c r="D28" s="117"/>
      <c r="E28" s="117"/>
      <c r="F28" s="117"/>
      <c r="G28" s="117"/>
      <c r="H28" s="117"/>
      <c r="I28" s="118"/>
      <c r="J28" s="46"/>
      <c r="K28" s="119" t="s">
        <v>108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 t="s">
        <v>4</v>
      </c>
      <c r="BI28" s="121"/>
      <c r="BJ28" s="121"/>
      <c r="BK28" s="121"/>
      <c r="BL28" s="121"/>
      <c r="BM28" s="121"/>
      <c r="BN28" s="121"/>
      <c r="BO28" s="121"/>
      <c r="BP28" s="121"/>
      <c r="BQ28" s="121"/>
      <c r="BR28" s="122"/>
      <c r="BS28" s="49"/>
      <c r="BT28" s="50"/>
      <c r="BU28" s="50"/>
      <c r="BV28" s="50"/>
      <c r="BW28" s="51"/>
      <c r="BZ28" s="52"/>
    </row>
    <row r="29" spans="1:85">
      <c r="A29" s="116" t="s">
        <v>109</v>
      </c>
      <c r="B29" s="117"/>
      <c r="C29" s="117"/>
      <c r="D29" s="117"/>
      <c r="E29" s="117"/>
      <c r="F29" s="117"/>
      <c r="G29" s="117"/>
      <c r="H29" s="117"/>
      <c r="I29" s="118"/>
      <c r="J29" s="46"/>
      <c r="K29" s="119" t="s">
        <v>110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 t="s">
        <v>4</v>
      </c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  <c r="BS29" s="49"/>
      <c r="BT29" s="50"/>
      <c r="BU29" s="50"/>
      <c r="BV29" s="50"/>
      <c r="BW29" s="51"/>
      <c r="BZ29" s="52"/>
    </row>
    <row r="30" spans="1:85">
      <c r="A30" s="116" t="s">
        <v>111</v>
      </c>
      <c r="B30" s="117"/>
      <c r="C30" s="117"/>
      <c r="D30" s="117"/>
      <c r="E30" s="117"/>
      <c r="F30" s="117"/>
      <c r="G30" s="117"/>
      <c r="H30" s="117"/>
      <c r="I30" s="118"/>
      <c r="J30" s="46"/>
      <c r="K30" s="119" t="s">
        <v>112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 t="s">
        <v>4</v>
      </c>
      <c r="BI30" s="121"/>
      <c r="BJ30" s="121"/>
      <c r="BK30" s="121"/>
      <c r="BL30" s="121"/>
      <c r="BM30" s="121"/>
      <c r="BN30" s="121"/>
      <c r="BO30" s="121"/>
      <c r="BP30" s="121"/>
      <c r="BQ30" s="121"/>
      <c r="BR30" s="122"/>
      <c r="BS30" s="49">
        <v>0</v>
      </c>
      <c r="BT30" s="50">
        <v>0</v>
      </c>
      <c r="BU30" s="50"/>
      <c r="BV30" s="50"/>
      <c r="BW30" s="51"/>
      <c r="BZ30" s="52" t="e">
        <f>+BU30/BS30-1</f>
        <v>#DIV/0!</v>
      </c>
    </row>
    <row r="31" spans="1:85">
      <c r="A31" s="116" t="s">
        <v>113</v>
      </c>
      <c r="B31" s="117"/>
      <c r="C31" s="117"/>
      <c r="D31" s="117"/>
      <c r="E31" s="117"/>
      <c r="F31" s="117"/>
      <c r="G31" s="117"/>
      <c r="H31" s="117"/>
      <c r="I31" s="118"/>
      <c r="J31" s="46"/>
      <c r="K31" s="119" t="s">
        <v>256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20" t="s">
        <v>4</v>
      </c>
      <c r="BI31" s="121"/>
      <c r="BJ31" s="121"/>
      <c r="BK31" s="121"/>
      <c r="BL31" s="121"/>
      <c r="BM31" s="121"/>
      <c r="BN31" s="121"/>
      <c r="BO31" s="121"/>
      <c r="BP31" s="121"/>
      <c r="BQ31" s="121"/>
      <c r="BR31" s="122"/>
      <c r="BS31" s="49">
        <v>529.16</v>
      </c>
      <c r="BT31" s="50">
        <v>113.52</v>
      </c>
      <c r="BU31" s="50"/>
      <c r="BV31" s="50"/>
      <c r="BW31" s="51"/>
      <c r="BZ31" s="52"/>
    </row>
    <row r="32" spans="1:85" ht="35.25" customHeight="1">
      <c r="A32" s="116" t="s">
        <v>114</v>
      </c>
      <c r="B32" s="117"/>
      <c r="C32" s="117"/>
      <c r="D32" s="117"/>
      <c r="E32" s="117"/>
      <c r="F32" s="117"/>
      <c r="G32" s="117"/>
      <c r="H32" s="117"/>
      <c r="I32" s="118"/>
      <c r="J32" s="46"/>
      <c r="K32" s="119" t="s">
        <v>115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 t="s">
        <v>4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2"/>
      <c r="BS32" s="49"/>
      <c r="BT32" s="50"/>
      <c r="BU32" s="50"/>
      <c r="BV32" s="50"/>
      <c r="BW32" s="51"/>
      <c r="BZ32" s="52"/>
    </row>
    <row r="33" spans="1:78" ht="28.5" customHeight="1">
      <c r="A33" s="116" t="s">
        <v>116</v>
      </c>
      <c r="B33" s="117"/>
      <c r="C33" s="117"/>
      <c r="D33" s="117"/>
      <c r="E33" s="117"/>
      <c r="F33" s="117"/>
      <c r="G33" s="117"/>
      <c r="H33" s="117"/>
      <c r="I33" s="118"/>
      <c r="J33" s="46"/>
      <c r="K33" s="119" t="s">
        <v>117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 t="s">
        <v>4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2"/>
      <c r="BS33" s="49"/>
      <c r="BT33" s="50"/>
      <c r="BU33" s="50"/>
      <c r="BV33" s="50"/>
      <c r="BW33" s="51"/>
      <c r="BZ33" s="52"/>
    </row>
    <row r="34" spans="1:78" ht="29.25" customHeight="1">
      <c r="A34" s="116" t="s">
        <v>118</v>
      </c>
      <c r="B34" s="117"/>
      <c r="C34" s="117"/>
      <c r="D34" s="117"/>
      <c r="E34" s="117"/>
      <c r="F34" s="117"/>
      <c r="G34" s="117"/>
      <c r="H34" s="117"/>
      <c r="I34" s="118"/>
      <c r="J34" s="46"/>
      <c r="K34" s="119" t="s">
        <v>119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 t="s">
        <v>4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2"/>
      <c r="BS34" s="49">
        <f>+BS35+BS36+BS37+BS38+BS39+BS40+BS41+BS42+BS43+BS46+BS47</f>
        <v>1679.3600000000001</v>
      </c>
      <c r="BT34" s="50">
        <f>+BT35+BT36+BT37+BT38+BT39+BT40+BT41+BT42+BT43+BT46+BT47</f>
        <v>360.25</v>
      </c>
      <c r="BU34" s="50">
        <f>+BU35+BU36+BU37+BU38+BU39+BU40+BU41+BU42+BU43+BU46+BU47</f>
        <v>0</v>
      </c>
      <c r="BV34" s="50">
        <f>+BV35+BV36+BV37+BV38+BV39+BV40+BV41+BV42+BV43+BV46+BV47</f>
        <v>0</v>
      </c>
      <c r="BW34" s="51"/>
      <c r="BZ34" s="52">
        <f>+BU34/BS34-1</f>
        <v>-1</v>
      </c>
    </row>
    <row r="35" spans="1:78">
      <c r="A35" s="116" t="s">
        <v>120</v>
      </c>
      <c r="B35" s="117"/>
      <c r="C35" s="117"/>
      <c r="D35" s="117"/>
      <c r="E35" s="117"/>
      <c r="F35" s="117"/>
      <c r="G35" s="117"/>
      <c r="H35" s="117"/>
      <c r="I35" s="118"/>
      <c r="J35" s="46"/>
      <c r="K35" s="119" t="s">
        <v>121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20" t="s">
        <v>4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49"/>
      <c r="BT35" s="50"/>
      <c r="BU35" s="50"/>
      <c r="BV35" s="50"/>
      <c r="BW35" s="51"/>
      <c r="BZ35" s="52"/>
    </row>
    <row r="36" spans="1:78" ht="33.75" customHeight="1">
      <c r="A36" s="116" t="s">
        <v>122</v>
      </c>
      <c r="B36" s="117"/>
      <c r="C36" s="117"/>
      <c r="D36" s="117"/>
      <c r="E36" s="117"/>
      <c r="F36" s="117"/>
      <c r="G36" s="117"/>
      <c r="H36" s="117"/>
      <c r="I36" s="118"/>
      <c r="J36" s="46"/>
      <c r="K36" s="119" t="s">
        <v>123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20" t="s">
        <v>4</v>
      </c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49"/>
      <c r="BT36" s="50"/>
      <c r="BU36" s="50"/>
      <c r="BV36" s="50"/>
      <c r="BW36" s="51"/>
      <c r="BZ36" s="52"/>
    </row>
    <row r="37" spans="1:78">
      <c r="A37" s="116" t="s">
        <v>124</v>
      </c>
      <c r="B37" s="117"/>
      <c r="C37" s="117"/>
      <c r="D37" s="117"/>
      <c r="E37" s="117"/>
      <c r="F37" s="117"/>
      <c r="G37" s="117"/>
      <c r="H37" s="117"/>
      <c r="I37" s="118"/>
      <c r="J37" s="46"/>
      <c r="K37" s="119" t="s">
        <v>125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 t="s">
        <v>4</v>
      </c>
      <c r="BI37" s="121"/>
      <c r="BJ37" s="121"/>
      <c r="BK37" s="121"/>
      <c r="BL37" s="121"/>
      <c r="BM37" s="121"/>
      <c r="BN37" s="121"/>
      <c r="BO37" s="121"/>
      <c r="BP37" s="121"/>
      <c r="BQ37" s="121"/>
      <c r="BR37" s="122"/>
      <c r="BS37" s="49"/>
      <c r="BT37" s="50"/>
      <c r="BU37" s="50"/>
      <c r="BV37" s="50"/>
      <c r="BW37" s="51"/>
      <c r="BZ37" s="52"/>
    </row>
    <row r="38" spans="1:78">
      <c r="A38" s="116" t="s">
        <v>126</v>
      </c>
      <c r="B38" s="117"/>
      <c r="C38" s="117"/>
      <c r="D38" s="117"/>
      <c r="E38" s="117"/>
      <c r="F38" s="117"/>
      <c r="G38" s="117"/>
      <c r="H38" s="117"/>
      <c r="I38" s="118"/>
      <c r="J38" s="46"/>
      <c r="K38" s="119" t="s">
        <v>127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20" t="s">
        <v>4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2"/>
      <c r="BS38" s="49">
        <v>1251.98</v>
      </c>
      <c r="BT38" s="50">
        <v>268.57</v>
      </c>
      <c r="BU38" s="50"/>
      <c r="BV38" s="50"/>
      <c r="BW38" s="51"/>
      <c r="BZ38" s="52">
        <f>+BU38/BS38-1</f>
        <v>-1</v>
      </c>
    </row>
    <row r="39" spans="1:78" ht="49.5" customHeight="1">
      <c r="A39" s="116" t="s">
        <v>128</v>
      </c>
      <c r="B39" s="117"/>
      <c r="C39" s="117"/>
      <c r="D39" s="117"/>
      <c r="E39" s="117"/>
      <c r="F39" s="117"/>
      <c r="G39" s="117"/>
      <c r="H39" s="117"/>
      <c r="I39" s="118"/>
      <c r="J39" s="46"/>
      <c r="K39" s="119" t="s">
        <v>129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 t="s">
        <v>4</v>
      </c>
      <c r="BI39" s="121"/>
      <c r="BJ39" s="121"/>
      <c r="BK39" s="121"/>
      <c r="BL39" s="121"/>
      <c r="BM39" s="121"/>
      <c r="BN39" s="121"/>
      <c r="BO39" s="121"/>
      <c r="BP39" s="121"/>
      <c r="BQ39" s="121"/>
      <c r="BR39" s="122"/>
      <c r="BS39" s="49"/>
      <c r="BT39" s="50"/>
      <c r="BU39" s="50"/>
      <c r="BV39" s="50"/>
      <c r="BW39" s="51"/>
      <c r="BZ39" s="52"/>
    </row>
    <row r="40" spans="1:78">
      <c r="A40" s="116" t="s">
        <v>130</v>
      </c>
      <c r="B40" s="117"/>
      <c r="C40" s="117"/>
      <c r="D40" s="117"/>
      <c r="E40" s="117"/>
      <c r="F40" s="117"/>
      <c r="G40" s="117"/>
      <c r="H40" s="117"/>
      <c r="I40" s="118"/>
      <c r="J40" s="46"/>
      <c r="K40" s="119" t="s">
        <v>131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20" t="s">
        <v>4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2"/>
      <c r="BS40" s="49">
        <v>427.38</v>
      </c>
      <c r="BT40" s="50">
        <v>91.68</v>
      </c>
      <c r="BU40" s="50"/>
      <c r="BV40" s="50"/>
      <c r="BW40" s="51"/>
      <c r="BZ40" s="52">
        <f>+BU40/BS40-1</f>
        <v>-1</v>
      </c>
    </row>
    <row r="41" spans="1:78">
      <c r="A41" s="116" t="s">
        <v>132</v>
      </c>
      <c r="B41" s="117"/>
      <c r="C41" s="117"/>
      <c r="D41" s="117"/>
      <c r="E41" s="117"/>
      <c r="F41" s="117"/>
      <c r="G41" s="117"/>
      <c r="H41" s="117"/>
      <c r="I41" s="118"/>
      <c r="J41" s="46"/>
      <c r="K41" s="119" t="s">
        <v>133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 t="s">
        <v>4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22"/>
      <c r="BS41" s="49"/>
      <c r="BT41" s="50"/>
      <c r="BU41" s="50"/>
      <c r="BV41" s="50"/>
      <c r="BW41" s="51"/>
      <c r="BZ41" s="52"/>
    </row>
    <row r="42" spans="1:78">
      <c r="A42" s="116" t="s">
        <v>134</v>
      </c>
      <c r="B42" s="117"/>
      <c r="C42" s="117"/>
      <c r="D42" s="117"/>
      <c r="E42" s="117"/>
      <c r="F42" s="117"/>
      <c r="G42" s="117"/>
      <c r="H42" s="117"/>
      <c r="I42" s="118"/>
      <c r="J42" s="46"/>
      <c r="K42" s="119" t="s">
        <v>135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20" t="s">
        <v>4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2"/>
      <c r="BS42" s="49"/>
      <c r="BT42" s="50"/>
      <c r="BU42" s="50"/>
      <c r="BV42" s="50"/>
      <c r="BW42" s="51"/>
      <c r="BZ42" s="52"/>
    </row>
    <row r="43" spans="1:78">
      <c r="A43" s="116" t="s">
        <v>136</v>
      </c>
      <c r="B43" s="117"/>
      <c r="C43" s="117"/>
      <c r="D43" s="117"/>
      <c r="E43" s="117"/>
      <c r="F43" s="117"/>
      <c r="G43" s="117"/>
      <c r="H43" s="117"/>
      <c r="I43" s="118"/>
      <c r="J43" s="46"/>
      <c r="K43" s="119" t="s">
        <v>137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 t="s">
        <v>4</v>
      </c>
      <c r="BI43" s="121"/>
      <c r="BJ43" s="121"/>
      <c r="BK43" s="121"/>
      <c r="BL43" s="121"/>
      <c r="BM43" s="121"/>
      <c r="BN43" s="121"/>
      <c r="BO43" s="121"/>
      <c r="BP43" s="121"/>
      <c r="BQ43" s="121"/>
      <c r="BR43" s="122"/>
      <c r="BS43" s="49"/>
      <c r="BT43" s="50"/>
      <c r="BU43" s="50"/>
      <c r="BV43" s="50"/>
      <c r="BW43" s="51"/>
      <c r="BZ43" s="52"/>
    </row>
    <row r="44" spans="1:78" ht="66" customHeight="1">
      <c r="A44" s="116" t="s">
        <v>138</v>
      </c>
      <c r="B44" s="117"/>
      <c r="C44" s="117"/>
      <c r="D44" s="117"/>
      <c r="E44" s="117"/>
      <c r="F44" s="117"/>
      <c r="G44" s="117"/>
      <c r="H44" s="117"/>
      <c r="I44" s="118"/>
      <c r="J44" s="46"/>
      <c r="K44" s="119" t="s">
        <v>139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 t="s">
        <v>4</v>
      </c>
      <c r="BI44" s="121"/>
      <c r="BJ44" s="121"/>
      <c r="BK44" s="121"/>
      <c r="BL44" s="121"/>
      <c r="BM44" s="121"/>
      <c r="BN44" s="121"/>
      <c r="BO44" s="121"/>
      <c r="BP44" s="121"/>
      <c r="BQ44" s="121"/>
      <c r="BR44" s="122"/>
      <c r="BS44" s="49"/>
      <c r="BT44" s="50"/>
      <c r="BU44" s="50"/>
      <c r="BV44" s="50"/>
      <c r="BW44" s="51"/>
      <c r="BZ44" s="52"/>
    </row>
    <row r="45" spans="1:78" ht="30.75" customHeight="1">
      <c r="A45" s="116" t="s">
        <v>140</v>
      </c>
      <c r="B45" s="117"/>
      <c r="C45" s="117"/>
      <c r="D45" s="117"/>
      <c r="E45" s="117"/>
      <c r="F45" s="117"/>
      <c r="G45" s="117"/>
      <c r="H45" s="117"/>
      <c r="I45" s="118"/>
      <c r="J45" s="46"/>
      <c r="K45" s="119" t="s">
        <v>141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20" t="s">
        <v>142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2"/>
      <c r="BS45" s="49"/>
      <c r="BT45" s="50"/>
      <c r="BU45" s="50"/>
      <c r="BV45" s="50"/>
      <c r="BW45" s="51"/>
      <c r="BZ45" s="52"/>
    </row>
    <row r="46" spans="1:78" ht="124.5" customHeight="1">
      <c r="A46" s="116" t="s">
        <v>143</v>
      </c>
      <c r="B46" s="117"/>
      <c r="C46" s="117"/>
      <c r="D46" s="117"/>
      <c r="E46" s="117"/>
      <c r="F46" s="117"/>
      <c r="G46" s="117"/>
      <c r="H46" s="117"/>
      <c r="I46" s="118"/>
      <c r="J46" s="46"/>
      <c r="K46" s="119" t="s">
        <v>144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20" t="s">
        <v>4</v>
      </c>
      <c r="BI46" s="121"/>
      <c r="BJ46" s="121"/>
      <c r="BK46" s="121"/>
      <c r="BL46" s="121"/>
      <c r="BM46" s="121"/>
      <c r="BN46" s="121"/>
      <c r="BO46" s="121"/>
      <c r="BP46" s="121"/>
      <c r="BQ46" s="121"/>
      <c r="BR46" s="122"/>
      <c r="BS46" s="49"/>
      <c r="BT46" s="50"/>
      <c r="BU46" s="50"/>
      <c r="BV46" s="50"/>
      <c r="BW46" s="51"/>
      <c r="BZ46" s="52"/>
    </row>
    <row r="47" spans="1:78" ht="33.75" customHeight="1">
      <c r="A47" s="116" t="s">
        <v>145</v>
      </c>
      <c r="B47" s="117"/>
      <c r="C47" s="117"/>
      <c r="D47" s="117"/>
      <c r="E47" s="117"/>
      <c r="F47" s="117"/>
      <c r="G47" s="117"/>
      <c r="H47" s="117"/>
      <c r="I47" s="118"/>
      <c r="J47" s="46"/>
      <c r="K47" s="119" t="s">
        <v>146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 t="s">
        <v>4</v>
      </c>
      <c r="BI47" s="121"/>
      <c r="BJ47" s="121"/>
      <c r="BK47" s="121"/>
      <c r="BL47" s="121"/>
      <c r="BM47" s="121"/>
      <c r="BN47" s="121"/>
      <c r="BO47" s="121"/>
      <c r="BP47" s="121"/>
      <c r="BQ47" s="121"/>
      <c r="BR47" s="122"/>
      <c r="BS47" s="49"/>
      <c r="BT47" s="50"/>
      <c r="BU47" s="50"/>
      <c r="BV47" s="50"/>
      <c r="BW47" s="51"/>
      <c r="BZ47" s="52"/>
    </row>
    <row r="48" spans="1:78" ht="51" customHeight="1">
      <c r="A48" s="116" t="s">
        <v>147</v>
      </c>
      <c r="B48" s="117"/>
      <c r="C48" s="117"/>
      <c r="D48" s="117"/>
      <c r="E48" s="117"/>
      <c r="F48" s="117"/>
      <c r="G48" s="117"/>
      <c r="H48" s="117"/>
      <c r="I48" s="118"/>
      <c r="J48" s="46"/>
      <c r="K48" s="119" t="s">
        <v>148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 t="s">
        <v>4</v>
      </c>
      <c r="BI48" s="121"/>
      <c r="BJ48" s="121"/>
      <c r="BK48" s="121"/>
      <c r="BL48" s="121"/>
      <c r="BM48" s="121"/>
      <c r="BN48" s="121"/>
      <c r="BO48" s="121"/>
      <c r="BP48" s="121"/>
      <c r="BQ48" s="121"/>
      <c r="BR48" s="122"/>
      <c r="BS48" s="49"/>
      <c r="BT48" s="50">
        <v>1931.03</v>
      </c>
      <c r="BU48" s="50"/>
      <c r="BV48" s="50"/>
      <c r="BW48" s="51"/>
      <c r="BZ48" s="52"/>
    </row>
    <row r="49" spans="1:86" ht="40.5" customHeight="1">
      <c r="A49" s="116" t="s">
        <v>149</v>
      </c>
      <c r="B49" s="117"/>
      <c r="C49" s="117"/>
      <c r="D49" s="117"/>
      <c r="E49" s="117"/>
      <c r="F49" s="117"/>
      <c r="G49" s="117"/>
      <c r="H49" s="117"/>
      <c r="I49" s="118"/>
      <c r="J49" s="46"/>
      <c r="K49" s="119" t="s">
        <v>150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20" t="s">
        <v>4</v>
      </c>
      <c r="BI49" s="121"/>
      <c r="BJ49" s="121"/>
      <c r="BK49" s="121"/>
      <c r="BL49" s="121"/>
      <c r="BM49" s="121"/>
      <c r="BN49" s="121"/>
      <c r="BO49" s="121"/>
      <c r="BP49" s="121"/>
      <c r="BQ49" s="121"/>
      <c r="BR49" s="122"/>
      <c r="BS49" s="49">
        <f>+BS22+BS26+BS24</f>
        <v>0</v>
      </c>
      <c r="BT49" s="50">
        <f>+BT22+BT26+BT24</f>
        <v>0</v>
      </c>
      <c r="BU49" s="50">
        <f>+BU22+BU26+BU24</f>
        <v>0</v>
      </c>
      <c r="BV49" s="50">
        <f>+BV22+BV26+BV24</f>
        <v>0</v>
      </c>
      <c r="BW49" s="51"/>
      <c r="BZ49" s="52" t="e">
        <f>+BU49/BS49-1</f>
        <v>#DIV/0!</v>
      </c>
    </row>
    <row r="50" spans="1:86">
      <c r="A50" s="116" t="s">
        <v>151</v>
      </c>
      <c r="B50" s="117"/>
      <c r="C50" s="117"/>
      <c r="D50" s="117"/>
      <c r="E50" s="117"/>
      <c r="F50" s="117"/>
      <c r="G50" s="117"/>
      <c r="H50" s="117"/>
      <c r="I50" s="118"/>
      <c r="J50" s="46"/>
      <c r="K50" s="119" t="s">
        <v>152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20" t="s">
        <v>4</v>
      </c>
      <c r="BI50" s="121"/>
      <c r="BJ50" s="121"/>
      <c r="BK50" s="121"/>
      <c r="BL50" s="121"/>
      <c r="BM50" s="121"/>
      <c r="BN50" s="121"/>
      <c r="BO50" s="121"/>
      <c r="BP50" s="121"/>
      <c r="BQ50" s="121"/>
      <c r="BR50" s="122"/>
      <c r="BS50" s="49"/>
      <c r="BT50" s="50"/>
      <c r="BU50" s="50"/>
      <c r="BV50" s="50"/>
      <c r="BW50" s="51"/>
      <c r="BZ50" s="52"/>
    </row>
    <row r="51" spans="1:86">
      <c r="A51" s="116" t="s">
        <v>92</v>
      </c>
      <c r="B51" s="117"/>
      <c r="C51" s="117"/>
      <c r="D51" s="117"/>
      <c r="E51" s="117"/>
      <c r="F51" s="117"/>
      <c r="G51" s="117"/>
      <c r="H51" s="117"/>
      <c r="I51" s="118"/>
      <c r="J51" s="46"/>
      <c r="K51" s="119" t="s">
        <v>153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20" t="s">
        <v>154</v>
      </c>
      <c r="BI51" s="121"/>
      <c r="BJ51" s="121"/>
      <c r="BK51" s="121"/>
      <c r="BL51" s="121"/>
      <c r="BM51" s="121"/>
      <c r="BN51" s="121"/>
      <c r="BO51" s="121"/>
      <c r="BP51" s="121"/>
      <c r="BQ51" s="121"/>
      <c r="BR51" s="122"/>
      <c r="BS51" s="49"/>
      <c r="BT51" s="50"/>
      <c r="BU51" s="50"/>
      <c r="BV51" s="50"/>
      <c r="BW51" s="51"/>
      <c r="BZ51" s="52"/>
    </row>
    <row r="52" spans="1:86">
      <c r="A52" s="116" t="s">
        <v>118</v>
      </c>
      <c r="B52" s="117"/>
      <c r="C52" s="117"/>
      <c r="D52" s="117"/>
      <c r="E52" s="117"/>
      <c r="F52" s="117"/>
      <c r="G52" s="117"/>
      <c r="H52" s="117"/>
      <c r="I52" s="118"/>
      <c r="J52" s="46"/>
      <c r="K52" s="119" t="s">
        <v>155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20" t="s">
        <v>4</v>
      </c>
      <c r="BI52" s="121"/>
      <c r="BJ52" s="121"/>
      <c r="BK52" s="121"/>
      <c r="BL52" s="121"/>
      <c r="BM52" s="121"/>
      <c r="BN52" s="121"/>
      <c r="BO52" s="121"/>
      <c r="BP52" s="121"/>
      <c r="BQ52" s="121"/>
      <c r="BR52" s="122"/>
      <c r="BS52" s="49"/>
      <c r="BT52" s="50"/>
      <c r="BU52" s="50"/>
      <c r="BV52" s="50"/>
      <c r="BW52" s="51"/>
      <c r="BZ52" s="52"/>
    </row>
    <row r="53" spans="1:86">
      <c r="A53" s="116" t="s">
        <v>156</v>
      </c>
      <c r="B53" s="117"/>
      <c r="C53" s="117"/>
      <c r="D53" s="117"/>
      <c r="E53" s="117"/>
      <c r="F53" s="117"/>
      <c r="G53" s="117"/>
      <c r="H53" s="117"/>
      <c r="I53" s="118"/>
      <c r="J53" s="46"/>
      <c r="K53" s="119" t="s">
        <v>157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20" t="s">
        <v>89</v>
      </c>
      <c r="BI53" s="121"/>
      <c r="BJ53" s="121"/>
      <c r="BK53" s="121"/>
      <c r="BL53" s="121"/>
      <c r="BM53" s="121"/>
      <c r="BN53" s="121"/>
      <c r="BO53" s="121"/>
      <c r="BP53" s="121"/>
      <c r="BQ53" s="121"/>
      <c r="BR53" s="122"/>
      <c r="BS53" s="49"/>
      <c r="BT53" s="50"/>
      <c r="BU53" s="50"/>
      <c r="BV53" s="50" t="s">
        <v>89</v>
      </c>
      <c r="BW53" s="48"/>
    </row>
    <row r="54" spans="1:86" ht="31.5" customHeight="1">
      <c r="A54" s="116" t="s">
        <v>90</v>
      </c>
      <c r="B54" s="117"/>
      <c r="C54" s="117"/>
      <c r="D54" s="117"/>
      <c r="E54" s="117"/>
      <c r="F54" s="117"/>
      <c r="G54" s="117"/>
      <c r="H54" s="117"/>
      <c r="I54" s="118"/>
      <c r="J54" s="46"/>
      <c r="K54" s="119" t="s">
        <v>158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30" t="s">
        <v>159</v>
      </c>
      <c r="BI54" s="131"/>
      <c r="BJ54" s="131"/>
      <c r="BK54" s="131"/>
      <c r="BL54" s="131"/>
      <c r="BM54" s="131"/>
      <c r="BN54" s="131"/>
      <c r="BO54" s="131"/>
      <c r="BP54" s="131"/>
      <c r="BQ54" s="131"/>
      <c r="BR54" s="132"/>
      <c r="BS54" s="76"/>
      <c r="BT54" s="49">
        <v>56</v>
      </c>
      <c r="BU54" s="76"/>
      <c r="BV54" s="49"/>
      <c r="BW54" s="77"/>
    </row>
    <row r="55" spans="1:86">
      <c r="A55" s="116" t="s">
        <v>160</v>
      </c>
      <c r="B55" s="117"/>
      <c r="C55" s="117"/>
      <c r="D55" s="117"/>
      <c r="E55" s="117"/>
      <c r="F55" s="117"/>
      <c r="G55" s="117"/>
      <c r="H55" s="117"/>
      <c r="I55" s="118"/>
      <c r="J55" s="46"/>
      <c r="K55" s="119" t="s">
        <v>161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20" t="s">
        <v>162</v>
      </c>
      <c r="BI55" s="121"/>
      <c r="BJ55" s="121"/>
      <c r="BK55" s="121"/>
      <c r="BL55" s="121"/>
      <c r="BM55" s="121"/>
      <c r="BN55" s="121"/>
      <c r="BO55" s="121"/>
      <c r="BP55" s="121"/>
      <c r="BQ55" s="121"/>
      <c r="BR55" s="122"/>
      <c r="BS55" s="49">
        <f>+BS56+BS57+BS58+BS59</f>
        <v>355.04999999999995</v>
      </c>
      <c r="BT55" s="49"/>
      <c r="BU55" s="49"/>
      <c r="BV55" s="49"/>
      <c r="BW55" s="51"/>
    </row>
    <row r="56" spans="1:86" ht="34.5" customHeight="1">
      <c r="A56" s="116" t="s">
        <v>163</v>
      </c>
      <c r="B56" s="117"/>
      <c r="C56" s="117"/>
      <c r="D56" s="117"/>
      <c r="E56" s="117"/>
      <c r="F56" s="117"/>
      <c r="G56" s="117"/>
      <c r="H56" s="117"/>
      <c r="I56" s="118"/>
      <c r="J56" s="46"/>
      <c r="K56" s="119" t="s">
        <v>164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20" t="s">
        <v>162</v>
      </c>
      <c r="BI56" s="121"/>
      <c r="BJ56" s="121"/>
      <c r="BK56" s="121"/>
      <c r="BL56" s="121"/>
      <c r="BM56" s="121"/>
      <c r="BN56" s="121"/>
      <c r="BO56" s="121"/>
      <c r="BP56" s="121"/>
      <c r="BQ56" s="121"/>
      <c r="BR56" s="122"/>
      <c r="BS56" s="49">
        <v>234.5</v>
      </c>
      <c r="BT56" s="49"/>
      <c r="BU56" s="49"/>
      <c r="BV56" s="49"/>
      <c r="BW56" s="51"/>
    </row>
    <row r="57" spans="1:86" ht="32.25" customHeight="1">
      <c r="A57" s="116" t="s">
        <v>165</v>
      </c>
      <c r="B57" s="117"/>
      <c r="C57" s="117"/>
      <c r="D57" s="117"/>
      <c r="E57" s="117"/>
      <c r="F57" s="117"/>
      <c r="G57" s="117"/>
      <c r="H57" s="117"/>
      <c r="I57" s="118"/>
      <c r="J57" s="46"/>
      <c r="K57" s="119" t="s">
        <v>166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20" t="s">
        <v>162</v>
      </c>
      <c r="BI57" s="121"/>
      <c r="BJ57" s="121"/>
      <c r="BK57" s="121"/>
      <c r="BL57" s="121"/>
      <c r="BM57" s="121"/>
      <c r="BN57" s="121"/>
      <c r="BO57" s="121"/>
      <c r="BP57" s="121"/>
      <c r="BQ57" s="121"/>
      <c r="BR57" s="122"/>
      <c r="BS57" s="49"/>
      <c r="BT57" s="49"/>
      <c r="BU57" s="49"/>
      <c r="BV57" s="49"/>
      <c r="BW57" s="51"/>
    </row>
    <row r="58" spans="1:86" ht="30.75" customHeight="1">
      <c r="A58" s="116" t="s">
        <v>167</v>
      </c>
      <c r="B58" s="117"/>
      <c r="C58" s="117"/>
      <c r="D58" s="117"/>
      <c r="E58" s="117"/>
      <c r="F58" s="117"/>
      <c r="G58" s="117"/>
      <c r="H58" s="117"/>
      <c r="I58" s="118"/>
      <c r="J58" s="46"/>
      <c r="K58" s="119" t="s">
        <v>168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20" t="s">
        <v>162</v>
      </c>
      <c r="BI58" s="121"/>
      <c r="BJ58" s="121"/>
      <c r="BK58" s="121"/>
      <c r="BL58" s="121"/>
      <c r="BM58" s="121"/>
      <c r="BN58" s="121"/>
      <c r="BO58" s="121"/>
      <c r="BP58" s="121"/>
      <c r="BQ58" s="121"/>
      <c r="BR58" s="122"/>
      <c r="BS58" s="49">
        <v>17.2</v>
      </c>
      <c r="BT58" s="49"/>
      <c r="BU58" s="49"/>
      <c r="BV58" s="49"/>
      <c r="BW58" s="51"/>
    </row>
    <row r="59" spans="1:86" ht="38.25" customHeight="1">
      <c r="A59" s="116" t="s">
        <v>169</v>
      </c>
      <c r="B59" s="117"/>
      <c r="C59" s="117"/>
      <c r="D59" s="117"/>
      <c r="E59" s="117"/>
      <c r="F59" s="117"/>
      <c r="G59" s="117"/>
      <c r="H59" s="117"/>
      <c r="I59" s="118"/>
      <c r="J59" s="46"/>
      <c r="K59" s="119" t="s">
        <v>170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 t="s">
        <v>162</v>
      </c>
      <c r="BI59" s="121"/>
      <c r="BJ59" s="121"/>
      <c r="BK59" s="121"/>
      <c r="BL59" s="121"/>
      <c r="BM59" s="121"/>
      <c r="BN59" s="121"/>
      <c r="BO59" s="121"/>
      <c r="BP59" s="121"/>
      <c r="BQ59" s="121"/>
      <c r="BR59" s="122"/>
      <c r="BS59" s="49">
        <v>103.35</v>
      </c>
      <c r="BT59" s="49"/>
      <c r="BU59" s="49"/>
      <c r="BV59" s="49"/>
      <c r="BW59" s="51"/>
    </row>
    <row r="60" spans="1:86">
      <c r="A60" s="116" t="s">
        <v>171</v>
      </c>
      <c r="B60" s="117"/>
      <c r="C60" s="117"/>
      <c r="D60" s="117"/>
      <c r="E60" s="117"/>
      <c r="F60" s="117"/>
      <c r="G60" s="117"/>
      <c r="H60" s="117"/>
      <c r="I60" s="118"/>
      <c r="J60" s="46"/>
      <c r="K60" s="119" t="s">
        <v>172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 t="s">
        <v>173</v>
      </c>
      <c r="BI60" s="121"/>
      <c r="BJ60" s="121"/>
      <c r="BK60" s="121"/>
      <c r="BL60" s="121"/>
      <c r="BM60" s="121"/>
      <c r="BN60" s="121"/>
      <c r="BO60" s="121"/>
      <c r="BP60" s="121"/>
      <c r="BQ60" s="121"/>
      <c r="BR60" s="122"/>
      <c r="BS60" s="49">
        <f>+BS61+BS62</f>
        <v>159.28</v>
      </c>
      <c r="BT60" s="49"/>
      <c r="BU60" s="49">
        <f>+BU61+BU62</f>
        <v>0</v>
      </c>
      <c r="BV60" s="49"/>
      <c r="BW60" s="51"/>
    </row>
    <row r="61" spans="1:86" ht="35.25" customHeight="1">
      <c r="A61" s="116" t="s">
        <v>174</v>
      </c>
      <c r="B61" s="117"/>
      <c r="C61" s="117"/>
      <c r="D61" s="117"/>
      <c r="E61" s="117"/>
      <c r="F61" s="117"/>
      <c r="G61" s="117"/>
      <c r="H61" s="117"/>
      <c r="I61" s="118"/>
      <c r="J61" s="46"/>
      <c r="K61" s="119" t="s">
        <v>175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20" t="s">
        <v>173</v>
      </c>
      <c r="BI61" s="121"/>
      <c r="BJ61" s="121"/>
      <c r="BK61" s="121"/>
      <c r="BL61" s="121"/>
      <c r="BM61" s="121"/>
      <c r="BN61" s="121"/>
      <c r="BO61" s="121"/>
      <c r="BP61" s="121"/>
      <c r="BQ61" s="121"/>
      <c r="BR61" s="122"/>
      <c r="BS61" s="49">
        <v>153.68</v>
      </c>
      <c r="BT61" s="49"/>
      <c r="BU61" s="49"/>
      <c r="BV61" s="49"/>
      <c r="BW61" s="51"/>
    </row>
    <row r="62" spans="1:86" ht="33" customHeight="1">
      <c r="A62" s="116" t="s">
        <v>176</v>
      </c>
      <c r="B62" s="117"/>
      <c r="C62" s="117"/>
      <c r="D62" s="117"/>
      <c r="E62" s="117"/>
      <c r="F62" s="117"/>
      <c r="G62" s="117"/>
      <c r="H62" s="117"/>
      <c r="I62" s="118"/>
      <c r="J62" s="46"/>
      <c r="K62" s="119" t="s">
        <v>177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20" t="s">
        <v>173</v>
      </c>
      <c r="BI62" s="121"/>
      <c r="BJ62" s="121"/>
      <c r="BK62" s="121"/>
      <c r="BL62" s="121"/>
      <c r="BM62" s="121"/>
      <c r="BN62" s="121"/>
      <c r="BO62" s="121"/>
      <c r="BP62" s="121"/>
      <c r="BQ62" s="121"/>
      <c r="BR62" s="122"/>
      <c r="BS62" s="49">
        <v>5.6</v>
      </c>
      <c r="BT62" s="49"/>
      <c r="BU62" s="49"/>
      <c r="BV62" s="49"/>
      <c r="BW62" s="51"/>
    </row>
    <row r="63" spans="1:86" ht="30" customHeight="1">
      <c r="A63" s="116" t="s">
        <v>178</v>
      </c>
      <c r="B63" s="117"/>
      <c r="C63" s="117"/>
      <c r="D63" s="117"/>
      <c r="E63" s="117"/>
      <c r="F63" s="117"/>
      <c r="G63" s="117"/>
      <c r="H63" s="117"/>
      <c r="I63" s="118"/>
      <c r="J63" s="46"/>
      <c r="K63" s="119" t="s">
        <v>179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20" t="s">
        <v>173</v>
      </c>
      <c r="BI63" s="121"/>
      <c r="BJ63" s="121"/>
      <c r="BK63" s="121"/>
      <c r="BL63" s="121"/>
      <c r="BM63" s="121"/>
      <c r="BN63" s="121"/>
      <c r="BO63" s="121"/>
      <c r="BP63" s="121"/>
      <c r="BQ63" s="121"/>
      <c r="BR63" s="122"/>
      <c r="BS63" s="49">
        <f>+BS64+BS65+BS66</f>
        <v>1266.3799999999999</v>
      </c>
      <c r="BT63" s="49"/>
      <c r="BU63" s="49">
        <f>+BU64+BU65</f>
        <v>0</v>
      </c>
      <c r="BV63" s="49"/>
      <c r="BW63" s="51"/>
    </row>
    <row r="64" spans="1:86" ht="34.5" customHeight="1">
      <c r="A64" s="116" t="s">
        <v>180</v>
      </c>
      <c r="B64" s="117"/>
      <c r="C64" s="117"/>
      <c r="D64" s="117"/>
      <c r="E64" s="117"/>
      <c r="F64" s="117"/>
      <c r="G64" s="117"/>
      <c r="H64" s="117"/>
      <c r="I64" s="118"/>
      <c r="J64" s="46"/>
      <c r="K64" s="119" t="s">
        <v>181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20" t="s">
        <v>173</v>
      </c>
      <c r="BI64" s="121"/>
      <c r="BJ64" s="121"/>
      <c r="BK64" s="121"/>
      <c r="BL64" s="121"/>
      <c r="BM64" s="121"/>
      <c r="BN64" s="121"/>
      <c r="BO64" s="121"/>
      <c r="BP64" s="121"/>
      <c r="BQ64" s="121"/>
      <c r="BR64" s="122"/>
      <c r="BS64" s="49">
        <v>418.8</v>
      </c>
      <c r="BT64" s="49"/>
      <c r="BU64" s="49"/>
      <c r="BV64" s="49"/>
      <c r="BW64" s="51"/>
      <c r="CH64" s="53"/>
    </row>
    <row r="65" spans="1:86" ht="30.75" customHeight="1">
      <c r="A65" s="116" t="s">
        <v>182</v>
      </c>
      <c r="B65" s="117"/>
      <c r="C65" s="117"/>
      <c r="D65" s="117"/>
      <c r="E65" s="117"/>
      <c r="F65" s="117"/>
      <c r="G65" s="117"/>
      <c r="H65" s="117"/>
      <c r="I65" s="118"/>
      <c r="J65" s="46"/>
      <c r="K65" s="119" t="s">
        <v>183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20" t="s">
        <v>173</v>
      </c>
      <c r="BI65" s="121"/>
      <c r="BJ65" s="121"/>
      <c r="BK65" s="121"/>
      <c r="BL65" s="121"/>
      <c r="BM65" s="121"/>
      <c r="BN65" s="121"/>
      <c r="BO65" s="121"/>
      <c r="BP65" s="121"/>
      <c r="BQ65" s="121"/>
      <c r="BR65" s="122"/>
      <c r="BS65" s="49">
        <v>841.98</v>
      </c>
      <c r="BT65" s="49"/>
      <c r="BU65" s="49"/>
      <c r="BV65" s="49"/>
      <c r="BW65" s="51"/>
    </row>
    <row r="66" spans="1:86" ht="30.75" customHeight="1">
      <c r="A66" s="116" t="s">
        <v>286</v>
      </c>
      <c r="B66" s="117"/>
      <c r="C66" s="117"/>
      <c r="D66" s="117"/>
      <c r="E66" s="117"/>
      <c r="F66" s="117"/>
      <c r="G66" s="117"/>
      <c r="H66" s="117"/>
      <c r="I66" s="118"/>
      <c r="J66" s="80"/>
      <c r="K66" s="119" t="s">
        <v>285</v>
      </c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20" t="s">
        <v>173</v>
      </c>
      <c r="BI66" s="121"/>
      <c r="BJ66" s="121"/>
      <c r="BK66" s="121"/>
      <c r="BL66" s="121"/>
      <c r="BM66" s="121"/>
      <c r="BN66" s="121"/>
      <c r="BO66" s="121"/>
      <c r="BP66" s="121"/>
      <c r="BQ66" s="121"/>
      <c r="BR66" s="122"/>
      <c r="BS66" s="49">
        <v>5.6</v>
      </c>
      <c r="BT66" s="49"/>
      <c r="BU66" s="49"/>
      <c r="BV66" s="49"/>
      <c r="BW66" s="51"/>
    </row>
    <row r="67" spans="1:86">
      <c r="A67" s="116" t="s">
        <v>184</v>
      </c>
      <c r="B67" s="117"/>
      <c r="C67" s="117"/>
      <c r="D67" s="117"/>
      <c r="E67" s="117"/>
      <c r="F67" s="117"/>
      <c r="G67" s="117"/>
      <c r="H67" s="117"/>
      <c r="I67" s="118"/>
      <c r="J67" s="46"/>
      <c r="K67" s="119" t="s">
        <v>185</v>
      </c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20" t="s">
        <v>186</v>
      </c>
      <c r="BI67" s="121"/>
      <c r="BJ67" s="121"/>
      <c r="BK67" s="121"/>
      <c r="BL67" s="121"/>
      <c r="BM67" s="121"/>
      <c r="BN67" s="121"/>
      <c r="BO67" s="121"/>
      <c r="BP67" s="121"/>
      <c r="BQ67" s="121"/>
      <c r="BR67" s="122"/>
      <c r="BS67" s="49">
        <f>+BS68+BS69</f>
        <v>45.984000000000002</v>
      </c>
      <c r="BT67" s="49"/>
      <c r="BU67" s="49">
        <f>+BU68+BU69</f>
        <v>0</v>
      </c>
      <c r="BV67" s="49"/>
      <c r="BW67" s="51"/>
      <c r="CH67" s="53"/>
    </row>
    <row r="68" spans="1:86" ht="33" customHeight="1">
      <c r="A68" s="116" t="s">
        <v>187</v>
      </c>
      <c r="B68" s="117"/>
      <c r="C68" s="117"/>
      <c r="D68" s="117"/>
      <c r="E68" s="117"/>
      <c r="F68" s="117"/>
      <c r="G68" s="117"/>
      <c r="H68" s="117"/>
      <c r="I68" s="118"/>
      <c r="J68" s="46"/>
      <c r="K68" s="119" t="s">
        <v>188</v>
      </c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20" t="s">
        <v>186</v>
      </c>
      <c r="BI68" s="121"/>
      <c r="BJ68" s="121"/>
      <c r="BK68" s="121"/>
      <c r="BL68" s="121"/>
      <c r="BM68" s="121"/>
      <c r="BN68" s="121"/>
      <c r="BO68" s="121"/>
      <c r="BP68" s="121"/>
      <c r="BQ68" s="121"/>
      <c r="BR68" s="122"/>
      <c r="BS68" s="49">
        <v>43.908999999999999</v>
      </c>
      <c r="BT68" s="49"/>
      <c r="BU68" s="49"/>
      <c r="BV68" s="49"/>
      <c r="BW68" s="51"/>
    </row>
    <row r="69" spans="1:86" ht="32.25" customHeight="1">
      <c r="A69" s="116" t="s">
        <v>189</v>
      </c>
      <c r="B69" s="117"/>
      <c r="C69" s="117"/>
      <c r="D69" s="117"/>
      <c r="E69" s="117"/>
      <c r="F69" s="117"/>
      <c r="G69" s="117"/>
      <c r="H69" s="117"/>
      <c r="I69" s="118"/>
      <c r="J69" s="46"/>
      <c r="K69" s="119" t="s">
        <v>190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20" t="s">
        <v>186</v>
      </c>
      <c r="BI69" s="121"/>
      <c r="BJ69" s="121"/>
      <c r="BK69" s="121"/>
      <c r="BL69" s="121"/>
      <c r="BM69" s="121"/>
      <c r="BN69" s="121"/>
      <c r="BO69" s="121"/>
      <c r="BP69" s="121"/>
      <c r="BQ69" s="121"/>
      <c r="BR69" s="122"/>
      <c r="BS69" s="49">
        <v>2.0750000000000002</v>
      </c>
      <c r="BT69" s="49"/>
      <c r="BU69" s="49"/>
      <c r="BV69" s="49"/>
      <c r="BW69" s="51"/>
    </row>
    <row r="70" spans="1:86">
      <c r="A70" s="116" t="s">
        <v>191</v>
      </c>
      <c r="B70" s="117"/>
      <c r="C70" s="117"/>
      <c r="D70" s="117"/>
      <c r="E70" s="117"/>
      <c r="F70" s="117"/>
      <c r="G70" s="117"/>
      <c r="H70" s="117"/>
      <c r="I70" s="118"/>
      <c r="J70" s="46"/>
      <c r="K70" s="119" t="s">
        <v>192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20" t="s">
        <v>193</v>
      </c>
      <c r="BI70" s="121"/>
      <c r="BJ70" s="121"/>
      <c r="BK70" s="121"/>
      <c r="BL70" s="121"/>
      <c r="BM70" s="121"/>
      <c r="BN70" s="121"/>
      <c r="BO70" s="121"/>
      <c r="BP70" s="121"/>
      <c r="BQ70" s="121"/>
      <c r="BR70" s="122"/>
      <c r="BS70" s="49">
        <v>100</v>
      </c>
      <c r="BT70" s="49">
        <v>100</v>
      </c>
      <c r="BU70" s="49"/>
      <c r="BV70" s="49"/>
      <c r="BW70" s="51"/>
      <c r="BZ70" s="53"/>
    </row>
    <row r="71" spans="1:86" ht="32.25" customHeight="1">
      <c r="A71" s="116" t="s">
        <v>194</v>
      </c>
      <c r="B71" s="117"/>
      <c r="C71" s="117"/>
      <c r="D71" s="117"/>
      <c r="E71" s="117"/>
      <c r="F71" s="117"/>
      <c r="G71" s="117"/>
      <c r="H71" s="117"/>
      <c r="I71" s="118"/>
      <c r="J71" s="46"/>
      <c r="K71" s="119" t="s">
        <v>195</v>
      </c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20" t="s">
        <v>4</v>
      </c>
      <c r="BI71" s="121"/>
      <c r="BJ71" s="121"/>
      <c r="BK71" s="121"/>
      <c r="BL71" s="121"/>
      <c r="BM71" s="121"/>
      <c r="BN71" s="121"/>
      <c r="BO71" s="121"/>
      <c r="BP71" s="121"/>
      <c r="BQ71" s="121"/>
      <c r="BR71" s="122"/>
      <c r="BS71" s="49">
        <v>0</v>
      </c>
      <c r="BT71" s="50"/>
      <c r="BU71" s="50"/>
      <c r="BV71" s="50"/>
      <c r="BW71" s="51"/>
      <c r="BZ71" s="53"/>
    </row>
    <row r="72" spans="1:86" ht="32.25" customHeight="1">
      <c r="A72" s="116" t="s">
        <v>196</v>
      </c>
      <c r="B72" s="117"/>
      <c r="C72" s="117"/>
      <c r="D72" s="117"/>
      <c r="E72" s="117"/>
      <c r="F72" s="117"/>
      <c r="G72" s="117"/>
      <c r="H72" s="117"/>
      <c r="I72" s="118"/>
      <c r="J72" s="46"/>
      <c r="K72" s="119" t="s">
        <v>197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20" t="s">
        <v>4</v>
      </c>
      <c r="BI72" s="121"/>
      <c r="BJ72" s="121"/>
      <c r="BK72" s="121"/>
      <c r="BL72" s="121"/>
      <c r="BM72" s="121"/>
      <c r="BN72" s="121"/>
      <c r="BO72" s="121"/>
      <c r="BP72" s="121"/>
      <c r="BQ72" s="121"/>
      <c r="BR72" s="122"/>
      <c r="BS72" s="49">
        <v>0</v>
      </c>
      <c r="BT72" s="50"/>
      <c r="BU72" s="50"/>
      <c r="BV72" s="50"/>
      <c r="BW72" s="51"/>
    </row>
    <row r="73" spans="1:86">
      <c r="A73" s="116" t="s">
        <v>198</v>
      </c>
      <c r="B73" s="117"/>
      <c r="C73" s="117"/>
      <c r="D73" s="117"/>
      <c r="E73" s="117"/>
      <c r="F73" s="117"/>
      <c r="G73" s="117"/>
      <c r="H73" s="117"/>
      <c r="I73" s="118"/>
      <c r="J73" s="46"/>
      <c r="K73" s="119" t="s">
        <v>199</v>
      </c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20" t="s">
        <v>193</v>
      </c>
      <c r="BI73" s="121"/>
      <c r="BJ73" s="121"/>
      <c r="BK73" s="121"/>
      <c r="BL73" s="121"/>
      <c r="BM73" s="121"/>
      <c r="BN73" s="121"/>
      <c r="BO73" s="121"/>
      <c r="BP73" s="121"/>
      <c r="BQ73" s="121"/>
      <c r="BR73" s="122"/>
      <c r="BS73" s="47" t="s">
        <v>81</v>
      </c>
      <c r="BT73" s="75">
        <f>+'4)'!B5*100</f>
        <v>3.9995855351777014</v>
      </c>
      <c r="BU73" s="46" t="s">
        <v>89</v>
      </c>
      <c r="BV73" s="46" t="s">
        <v>89</v>
      </c>
      <c r="BW73" s="48" t="s">
        <v>89</v>
      </c>
    </row>
    <row r="75" spans="1:86">
      <c r="G75" s="40" t="s">
        <v>14</v>
      </c>
      <c r="BS75" s="54"/>
      <c r="BT75" s="53"/>
    </row>
    <row r="76" spans="1:86" ht="79.5" customHeight="1">
      <c r="A76" s="133" t="s">
        <v>233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</row>
    <row r="77" spans="1:86" ht="27.75" customHeight="1">
      <c r="A77" s="133" t="s">
        <v>234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</row>
    <row r="78" spans="1:86" ht="31.5" customHeight="1">
      <c r="A78" s="133" t="s">
        <v>235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</row>
    <row r="79" spans="1:86" ht="28.5" customHeight="1">
      <c r="A79" s="133" t="s">
        <v>236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</row>
    <row r="80" spans="1:86" ht="33" customHeight="1">
      <c r="A80" s="133" t="s">
        <v>237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</row>
    <row r="81" spans="1:131" ht="33" customHeight="1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</row>
    <row r="82" spans="1:131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3" t="s">
        <v>242</v>
      </c>
    </row>
    <row r="83" spans="1:131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3" t="s">
        <v>70</v>
      </c>
    </row>
    <row r="84" spans="1:131">
      <c r="BW84" s="73" t="s">
        <v>71</v>
      </c>
    </row>
    <row r="86" spans="1:131" ht="15" customHeight="1">
      <c r="A86" s="109" t="s">
        <v>243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</row>
    <row r="87" spans="1:131" ht="1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S87" s="40"/>
    </row>
    <row r="88" spans="1:131" ht="30" customHeight="1">
      <c r="A88" s="99" t="s">
        <v>244</v>
      </c>
      <c r="B88" s="96"/>
      <c r="C88" s="96"/>
      <c r="D88" s="96"/>
      <c r="E88" s="96"/>
      <c r="F88" s="96"/>
      <c r="G88" s="96"/>
      <c r="H88" s="96" t="s">
        <v>245</v>
      </c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101" t="s">
        <v>246</v>
      </c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3"/>
      <c r="BS88" s="96" t="str">
        <f>+BS15</f>
        <v>2020 г.</v>
      </c>
      <c r="BT88" s="96"/>
      <c r="BU88" s="99" t="s">
        <v>247</v>
      </c>
      <c r="BV88" s="99"/>
      <c r="BW88" s="99"/>
      <c r="DX88" s="72"/>
      <c r="DY88" s="72"/>
      <c r="EA88" s="72"/>
    </row>
    <row r="89" spans="1:131" ht="15" customHeight="1">
      <c r="A89" s="96">
        <v>1</v>
      </c>
      <c r="B89" s="96"/>
      <c r="C89" s="96"/>
      <c r="D89" s="96"/>
      <c r="E89" s="96"/>
      <c r="F89" s="96"/>
      <c r="G89" s="96"/>
      <c r="H89" s="96">
        <v>2</v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101">
        <v>3</v>
      </c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3"/>
      <c r="BS89" s="92">
        <v>4</v>
      </c>
      <c r="BT89" s="93"/>
      <c r="BU89" s="96">
        <v>5</v>
      </c>
      <c r="BV89" s="96"/>
      <c r="BW89" s="96"/>
    </row>
    <row r="90" spans="1:131" ht="20.100000000000001" customHeight="1">
      <c r="A90" s="100">
        <v>1</v>
      </c>
      <c r="B90" s="100"/>
      <c r="C90" s="100"/>
      <c r="D90" s="100"/>
      <c r="E90" s="100"/>
      <c r="F90" s="100"/>
      <c r="G90" s="100"/>
      <c r="H90" s="74"/>
      <c r="I90" s="97" t="s">
        <v>248</v>
      </c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8"/>
      <c r="BE90" s="104" t="s">
        <v>4</v>
      </c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94">
        <v>30180.92</v>
      </c>
      <c r="BT90" s="95"/>
      <c r="BU90" s="91"/>
      <c r="BV90" s="91"/>
      <c r="BW90" s="91"/>
    </row>
    <row r="91" spans="1:131" ht="20.100000000000001" customHeight="1">
      <c r="A91" s="100">
        <v>2</v>
      </c>
      <c r="B91" s="100"/>
      <c r="C91" s="100"/>
      <c r="D91" s="100"/>
      <c r="E91" s="100"/>
      <c r="F91" s="100"/>
      <c r="G91" s="100"/>
      <c r="H91" s="69"/>
      <c r="I91" s="97" t="s">
        <v>249</v>
      </c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8"/>
      <c r="BE91" s="104" t="s">
        <v>4</v>
      </c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6"/>
      <c r="BS91" s="94">
        <f>+BS92-BS93</f>
        <v>0</v>
      </c>
      <c r="BT91" s="95"/>
      <c r="BU91" s="91"/>
      <c r="BV91" s="91"/>
      <c r="BW91" s="91"/>
      <c r="DL91" s="72"/>
    </row>
    <row r="92" spans="1:131" ht="20.100000000000001" customHeight="1">
      <c r="A92" s="100" t="s">
        <v>250</v>
      </c>
      <c r="B92" s="100"/>
      <c r="C92" s="100"/>
      <c r="D92" s="100"/>
      <c r="E92" s="100"/>
      <c r="F92" s="100"/>
      <c r="G92" s="100"/>
      <c r="H92" s="69"/>
      <c r="I92" s="97" t="s">
        <v>251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8"/>
      <c r="BE92" s="104" t="s">
        <v>4</v>
      </c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6"/>
      <c r="BS92" s="94">
        <v>0</v>
      </c>
      <c r="BT92" s="95"/>
      <c r="BU92" s="91"/>
      <c r="BV92" s="91"/>
      <c r="BW92" s="91"/>
    </row>
    <row r="93" spans="1:131" ht="20.100000000000001" customHeight="1">
      <c r="A93" s="100" t="s">
        <v>252</v>
      </c>
      <c r="B93" s="100"/>
      <c r="C93" s="100"/>
      <c r="D93" s="100"/>
      <c r="E93" s="100"/>
      <c r="F93" s="100"/>
      <c r="G93" s="100"/>
      <c r="H93" s="69"/>
      <c r="I93" s="97" t="s">
        <v>253</v>
      </c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  <c r="BE93" s="104" t="s">
        <v>4</v>
      </c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6"/>
      <c r="BS93" s="94">
        <v>0</v>
      </c>
      <c r="BT93" s="95"/>
      <c r="BU93" s="91"/>
      <c r="BV93" s="91"/>
      <c r="BW93" s="91"/>
    </row>
    <row r="94" spans="1:131" ht="20.100000000000001" customHeight="1">
      <c r="A94" s="100">
        <v>4</v>
      </c>
      <c r="B94" s="100"/>
      <c r="C94" s="100"/>
      <c r="D94" s="100"/>
      <c r="E94" s="100"/>
      <c r="F94" s="100"/>
      <c r="G94" s="100"/>
      <c r="H94" s="69"/>
      <c r="I94" s="97" t="s">
        <v>254</v>
      </c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8"/>
      <c r="BE94" s="104" t="s">
        <v>4</v>
      </c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6"/>
      <c r="BS94" s="94">
        <f>+BS90+BS91</f>
        <v>30180.92</v>
      </c>
      <c r="BT94" s="95"/>
      <c r="BU94" s="91"/>
      <c r="BV94" s="91"/>
      <c r="BW94" s="91"/>
    </row>
    <row r="95" spans="1:131" ht="20.100000000000001" customHeight="1">
      <c r="A95" s="100">
        <v>7</v>
      </c>
      <c r="B95" s="100"/>
      <c r="C95" s="100"/>
      <c r="D95" s="100"/>
      <c r="E95" s="100"/>
      <c r="F95" s="100"/>
      <c r="G95" s="100"/>
      <c r="H95" s="69"/>
      <c r="I95" s="107" t="s">
        <v>255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8"/>
      <c r="BE95" s="104" t="s">
        <v>4</v>
      </c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6"/>
      <c r="BS95" s="94">
        <v>417.12</v>
      </c>
      <c r="BT95" s="95"/>
      <c r="BU95" s="91"/>
      <c r="BV95" s="91"/>
      <c r="BW95" s="91"/>
    </row>
  </sheetData>
  <mergeCells count="232">
    <mergeCell ref="A76:BW76"/>
    <mergeCell ref="A77:BW77"/>
    <mergeCell ref="A78:BW78"/>
    <mergeCell ref="A79:BW79"/>
    <mergeCell ref="A80:BW80"/>
    <mergeCell ref="A72:I72"/>
    <mergeCell ref="K72:BG72"/>
    <mergeCell ref="BH72:BR72"/>
    <mergeCell ref="A73:I73"/>
    <mergeCell ref="K73:BG73"/>
    <mergeCell ref="BH73:BR73"/>
    <mergeCell ref="A70:I70"/>
    <mergeCell ref="K70:BG70"/>
    <mergeCell ref="BH70:BR70"/>
    <mergeCell ref="A71:I71"/>
    <mergeCell ref="K71:BG71"/>
    <mergeCell ref="BH71:BR71"/>
    <mergeCell ref="A68:I68"/>
    <mergeCell ref="K68:BG68"/>
    <mergeCell ref="BH68:BR68"/>
    <mergeCell ref="A69:I69"/>
    <mergeCell ref="K69:BG69"/>
    <mergeCell ref="BH69:BR69"/>
    <mergeCell ref="A65:I65"/>
    <mergeCell ref="K65:BG65"/>
    <mergeCell ref="BH65:BR65"/>
    <mergeCell ref="A67:I67"/>
    <mergeCell ref="K67:BG67"/>
    <mergeCell ref="BH67:BR67"/>
    <mergeCell ref="A63:I63"/>
    <mergeCell ref="K63:BG63"/>
    <mergeCell ref="BH63:BR63"/>
    <mergeCell ref="A64:I64"/>
    <mergeCell ref="K64:BG64"/>
    <mergeCell ref="BH64:BR64"/>
    <mergeCell ref="K66:BG66"/>
    <mergeCell ref="A66:I66"/>
    <mergeCell ref="BH66:BR6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86:BU86"/>
    <mergeCell ref="A88:G88"/>
    <mergeCell ref="A89:G89"/>
    <mergeCell ref="BE88:BR88"/>
    <mergeCell ref="A5:BW5"/>
    <mergeCell ref="A6:BW6"/>
    <mergeCell ref="A7:BW7"/>
    <mergeCell ref="A8:BW8"/>
    <mergeCell ref="AG10:BV10"/>
    <mergeCell ref="J11:BM11"/>
    <mergeCell ref="BS15:BV15"/>
    <mergeCell ref="BW15:BW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A94:G94"/>
    <mergeCell ref="A95:G95"/>
    <mergeCell ref="BE89:BR89"/>
    <mergeCell ref="BE90:BR90"/>
    <mergeCell ref="BE91:BR91"/>
    <mergeCell ref="BE92:BR92"/>
    <mergeCell ref="BE93:BR93"/>
    <mergeCell ref="A92:G92"/>
    <mergeCell ref="A93:G93"/>
    <mergeCell ref="A90:G90"/>
    <mergeCell ref="A91:G91"/>
    <mergeCell ref="I94:BD94"/>
    <mergeCell ref="I95:BD95"/>
    <mergeCell ref="BE94:BR94"/>
    <mergeCell ref="BE95:BR95"/>
    <mergeCell ref="H88:BD88"/>
    <mergeCell ref="BS88:BT88"/>
    <mergeCell ref="BU88:BW88"/>
    <mergeCell ref="BU89:BW89"/>
    <mergeCell ref="BU90:BW90"/>
    <mergeCell ref="BU91:BW91"/>
    <mergeCell ref="BU92:BW92"/>
    <mergeCell ref="BU93:BW93"/>
    <mergeCell ref="BU94:BW94"/>
    <mergeCell ref="I92:BD92"/>
    <mergeCell ref="I93:BD93"/>
    <mergeCell ref="BU95:BW95"/>
    <mergeCell ref="BS89:BT89"/>
    <mergeCell ref="BS90:BT90"/>
    <mergeCell ref="BS91:BT91"/>
    <mergeCell ref="BS92:BT92"/>
    <mergeCell ref="BS93:BT93"/>
    <mergeCell ref="BS94:BT94"/>
    <mergeCell ref="BS95:BT95"/>
    <mergeCell ref="H89:BD89"/>
    <mergeCell ref="I90:BD90"/>
    <mergeCell ref="I91:BD91"/>
  </mergeCells>
  <pageMargins left="0.98425196850393704" right="0.39370078740157483" top="0.78740157480314965" bottom="0.78740157480314965" header="0" footer="0"/>
  <pageSetup paperSize="9" scale="80" fitToHeight="5" orientation="portrait" r:id="rId1"/>
  <headerFooter alignWithMargins="0"/>
  <rowBreaks count="1" manualBreakCount="1">
    <brk id="74" max="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topLeftCell="A22" zoomScaleSheetLayoutView="100" workbookViewId="0">
      <selection activeCell="A24" sqref="A24"/>
    </sheetView>
  </sheetViews>
  <sheetFormatPr defaultRowHeight="15"/>
  <cols>
    <col min="1" max="1" width="6.42578125" style="5" bestFit="1" customWidth="1"/>
    <col min="2" max="2" width="40.28515625" style="5" bestFit="1" customWidth="1"/>
    <col min="3" max="3" width="9" style="5" bestFit="1" customWidth="1"/>
    <col min="4" max="4" width="8" style="5" bestFit="1" customWidth="1"/>
    <col min="5" max="5" width="6.7109375" style="5" customWidth="1"/>
    <col min="6" max="6" width="9" style="5" bestFit="1" customWidth="1"/>
    <col min="7" max="7" width="11.5703125" style="5" customWidth="1"/>
    <col min="8" max="16384" width="9.140625" style="5"/>
  </cols>
  <sheetData>
    <row r="1" spans="1:7">
      <c r="A1" s="135" t="s">
        <v>15</v>
      </c>
      <c r="B1" s="135"/>
      <c r="C1" s="135"/>
      <c r="D1" s="135"/>
      <c r="E1" s="135"/>
      <c r="F1" s="135"/>
      <c r="G1" s="135"/>
    </row>
    <row r="2" spans="1:7">
      <c r="A2" s="29"/>
      <c r="B2" s="29"/>
      <c r="C2" s="29"/>
      <c r="D2" s="29"/>
      <c r="E2" s="29"/>
      <c r="F2" s="29"/>
      <c r="G2" s="63" t="s">
        <v>16</v>
      </c>
    </row>
    <row r="3" spans="1:7" s="19" customFormat="1">
      <c r="A3" s="136" t="s">
        <v>17</v>
      </c>
      <c r="B3" s="136" t="s">
        <v>18</v>
      </c>
      <c r="C3" s="137" t="s">
        <v>287</v>
      </c>
      <c r="D3" s="138"/>
      <c r="E3" s="138"/>
      <c r="F3" s="138"/>
      <c r="G3" s="139"/>
    </row>
    <row r="4" spans="1:7" s="19" customFormat="1">
      <c r="A4" s="136"/>
      <c r="B4" s="136"/>
      <c r="C4" s="56" t="s">
        <v>19</v>
      </c>
      <c r="D4" s="56" t="s">
        <v>20</v>
      </c>
      <c r="E4" s="56" t="s">
        <v>21</v>
      </c>
      <c r="F4" s="56" t="s">
        <v>22</v>
      </c>
      <c r="G4" s="56" t="s">
        <v>23</v>
      </c>
    </row>
    <row r="5" spans="1:7" s="19" customForma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22" customFormat="1" ht="30">
      <c r="A6" s="10" t="s">
        <v>5</v>
      </c>
      <c r="B6" s="2" t="s">
        <v>24</v>
      </c>
      <c r="C6" s="11">
        <v>224.94499999999999</v>
      </c>
      <c r="D6" s="11">
        <v>203.29499999999999</v>
      </c>
      <c r="E6" s="11"/>
      <c r="F6" s="11">
        <v>220.316</v>
      </c>
      <c r="G6" s="11">
        <v>73.287999999999997</v>
      </c>
    </row>
    <row r="7" spans="1:7">
      <c r="A7" s="12" t="s">
        <v>6</v>
      </c>
      <c r="B7" s="1" t="s">
        <v>25</v>
      </c>
      <c r="C7" s="13">
        <v>224.94499999999999</v>
      </c>
      <c r="D7" s="13">
        <v>203.29499999999999</v>
      </c>
      <c r="E7" s="13"/>
      <c r="F7" s="13">
        <v>220.316</v>
      </c>
      <c r="G7" s="13">
        <v>73.287999999999997</v>
      </c>
    </row>
    <row r="8" spans="1:7">
      <c r="A8" s="12"/>
      <c r="B8" s="14" t="s">
        <v>26</v>
      </c>
      <c r="C8" s="15"/>
      <c r="D8" s="15"/>
      <c r="E8" s="13"/>
      <c r="F8" s="13"/>
      <c r="G8" s="13"/>
    </row>
    <row r="9" spans="1:7">
      <c r="A9" s="12" t="s">
        <v>7</v>
      </c>
      <c r="B9" s="14" t="s">
        <v>20</v>
      </c>
      <c r="C9" s="15">
        <v>203.29499999999999</v>
      </c>
      <c r="D9" s="15">
        <v>203.29499999999999</v>
      </c>
      <c r="E9" s="13"/>
      <c r="F9" s="13">
        <v>198.666</v>
      </c>
      <c r="G9" s="13"/>
    </row>
    <row r="10" spans="1:7">
      <c r="A10" s="12" t="s">
        <v>10</v>
      </c>
      <c r="B10" s="1" t="s">
        <v>21</v>
      </c>
      <c r="C10" s="13"/>
      <c r="D10" s="13"/>
      <c r="E10" s="13"/>
      <c r="F10" s="13"/>
      <c r="G10" s="13"/>
    </row>
    <row r="11" spans="1:7">
      <c r="A11" s="12" t="s">
        <v>11</v>
      </c>
      <c r="B11" s="1" t="s">
        <v>22</v>
      </c>
      <c r="C11" s="13">
        <v>21.65</v>
      </c>
      <c r="D11" s="13"/>
      <c r="E11" s="13"/>
      <c r="F11" s="13">
        <v>21.65</v>
      </c>
      <c r="G11" s="13">
        <v>73.287999999999997</v>
      </c>
    </row>
    <row r="12" spans="1:7">
      <c r="A12" s="12" t="s">
        <v>12</v>
      </c>
      <c r="B12" s="1" t="s">
        <v>48</v>
      </c>
      <c r="C12" s="13">
        <v>21.65</v>
      </c>
      <c r="D12" s="13"/>
      <c r="E12" s="13"/>
      <c r="F12" s="13">
        <v>21.65</v>
      </c>
      <c r="G12" s="13"/>
    </row>
    <row r="13" spans="1:7" ht="30">
      <c r="A13" s="12" t="s">
        <v>13</v>
      </c>
      <c r="B13" s="1" t="s">
        <v>49</v>
      </c>
      <c r="C13" s="13"/>
      <c r="D13" s="13"/>
      <c r="E13" s="13"/>
      <c r="F13" s="13"/>
      <c r="G13" s="13"/>
    </row>
    <row r="14" spans="1:7" ht="30">
      <c r="A14" s="12" t="s">
        <v>38</v>
      </c>
      <c r="B14" s="1" t="s">
        <v>50</v>
      </c>
      <c r="C14" s="13">
        <v>203.29499999999999</v>
      </c>
      <c r="D14" s="13">
        <v>203.29499999999999</v>
      </c>
      <c r="E14" s="13"/>
      <c r="F14" s="13"/>
      <c r="G14" s="13"/>
    </row>
    <row r="15" spans="1:7" s="22" customFormat="1">
      <c r="A15" s="10" t="s">
        <v>27</v>
      </c>
      <c r="B15" s="2" t="s">
        <v>28</v>
      </c>
      <c r="C15" s="11">
        <v>8.9979999999999993</v>
      </c>
      <c r="D15" s="11">
        <v>4.6289999999999996</v>
      </c>
      <c r="E15" s="11"/>
      <c r="F15" s="11">
        <v>4.2460000000000004</v>
      </c>
      <c r="G15" s="11">
        <v>0.123</v>
      </c>
    </row>
    <row r="16" spans="1:7">
      <c r="A16" s="12"/>
      <c r="B16" s="1" t="s">
        <v>29</v>
      </c>
      <c r="C16" s="13">
        <v>4</v>
      </c>
      <c r="D16" s="13">
        <v>2.2799999999999998</v>
      </c>
      <c r="E16" s="13"/>
      <c r="F16" s="13">
        <v>1.93</v>
      </c>
      <c r="G16" s="13">
        <v>0.17</v>
      </c>
    </row>
    <row r="17" spans="1:7" s="22" customFormat="1" ht="45">
      <c r="A17" s="10" t="s">
        <v>30</v>
      </c>
      <c r="B17" s="2" t="s">
        <v>31</v>
      </c>
      <c r="C17" s="11">
        <v>169.62200000000001</v>
      </c>
      <c r="D17" s="11"/>
      <c r="E17" s="11"/>
      <c r="F17" s="11">
        <v>96.457999999999998</v>
      </c>
      <c r="G17" s="11">
        <v>73.164000000000001</v>
      </c>
    </row>
    <row r="18" spans="1:7" s="22" customFormat="1">
      <c r="A18" s="10" t="s">
        <v>39</v>
      </c>
      <c r="B18" s="2" t="s">
        <v>32</v>
      </c>
      <c r="C18" s="11">
        <v>215.947</v>
      </c>
      <c r="D18" s="11">
        <v>198.666</v>
      </c>
      <c r="E18" s="11"/>
      <c r="F18" s="11">
        <v>216.07</v>
      </c>
      <c r="G18" s="11">
        <v>73.165000000000006</v>
      </c>
    </row>
    <row r="19" spans="1:7">
      <c r="A19" s="12" t="s">
        <v>33</v>
      </c>
      <c r="B19" s="1" t="s">
        <v>51</v>
      </c>
      <c r="C19" s="13">
        <v>24.472999999999999</v>
      </c>
      <c r="D19" s="13"/>
      <c r="E19" s="13"/>
      <c r="F19" s="13">
        <v>24.472000000000001</v>
      </c>
      <c r="G19" s="13">
        <v>1E-3</v>
      </c>
    </row>
    <row r="20" spans="1:7">
      <c r="A20" s="12" t="s">
        <v>34</v>
      </c>
      <c r="B20" s="1" t="s">
        <v>35</v>
      </c>
      <c r="C20" s="13"/>
      <c r="D20" s="13"/>
      <c r="E20" s="13"/>
      <c r="F20" s="13"/>
      <c r="G20" s="13"/>
    </row>
    <row r="21" spans="1:7">
      <c r="A21" s="12" t="s">
        <v>36</v>
      </c>
      <c r="B21" s="1" t="s">
        <v>37</v>
      </c>
      <c r="C21" s="13">
        <v>21.852</v>
      </c>
      <c r="D21" s="13"/>
      <c r="E21" s="13"/>
      <c r="F21" s="13">
        <v>21.852</v>
      </c>
      <c r="G21" s="13"/>
    </row>
    <row r="23" spans="1:7">
      <c r="A23" s="135" t="s">
        <v>289</v>
      </c>
      <c r="B23" s="135"/>
      <c r="C23" s="135"/>
      <c r="D23" s="135"/>
      <c r="E23" s="135"/>
      <c r="F23" s="135"/>
      <c r="G23" s="135"/>
    </row>
    <row r="24" spans="1:7">
      <c r="G24" s="62" t="s">
        <v>238</v>
      </c>
    </row>
    <row r="25" spans="1:7" s="55" customFormat="1">
      <c r="A25" s="136" t="s">
        <v>17</v>
      </c>
      <c r="B25" s="136" t="s">
        <v>18</v>
      </c>
      <c r="C25" s="137" t="str">
        <f>+C3</f>
        <v>план 2020 год</v>
      </c>
      <c r="D25" s="138"/>
      <c r="E25" s="138"/>
      <c r="F25" s="138"/>
      <c r="G25" s="139"/>
    </row>
    <row r="26" spans="1:7" s="55" customFormat="1">
      <c r="A26" s="136"/>
      <c r="B26" s="136"/>
      <c r="C26" s="56" t="s">
        <v>19</v>
      </c>
      <c r="D26" s="56" t="s">
        <v>20</v>
      </c>
      <c r="E26" s="56" t="s">
        <v>21</v>
      </c>
      <c r="F26" s="56" t="s">
        <v>22</v>
      </c>
      <c r="G26" s="56" t="s">
        <v>23</v>
      </c>
    </row>
    <row r="27" spans="1:7" s="19" customForma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</row>
    <row r="28" spans="1:7" s="22" customFormat="1" ht="30">
      <c r="A28" s="10" t="s">
        <v>5</v>
      </c>
      <c r="B28" s="2" t="s">
        <v>64</v>
      </c>
      <c r="C28" s="11">
        <v>32.975999999999999</v>
      </c>
      <c r="D28" s="11">
        <v>29.975999999999999</v>
      </c>
      <c r="E28" s="11"/>
      <c r="F28" s="11">
        <v>32.296999999999997</v>
      </c>
      <c r="G28" s="11">
        <v>8.5419999999999998</v>
      </c>
    </row>
    <row r="29" spans="1:7">
      <c r="A29" s="12" t="s">
        <v>6</v>
      </c>
      <c r="B29" s="1" t="s">
        <v>25</v>
      </c>
      <c r="C29" s="13">
        <v>32.975999999999999</v>
      </c>
      <c r="D29" s="13">
        <v>29.975999999999999</v>
      </c>
      <c r="E29" s="13"/>
      <c r="F29" s="13">
        <v>29.297000000000001</v>
      </c>
      <c r="G29" s="13">
        <v>8.5419999999999998</v>
      </c>
    </row>
    <row r="30" spans="1:7">
      <c r="A30" s="12" t="s">
        <v>12</v>
      </c>
      <c r="B30" s="1" t="s">
        <v>48</v>
      </c>
      <c r="C30" s="13">
        <v>3</v>
      </c>
      <c r="D30" s="13"/>
      <c r="E30" s="13"/>
      <c r="F30" s="13">
        <v>3</v>
      </c>
      <c r="G30" s="13"/>
    </row>
    <row r="31" spans="1:7">
      <c r="A31" s="12" t="s">
        <v>13</v>
      </c>
      <c r="B31" s="1" t="s">
        <v>53</v>
      </c>
      <c r="C31" s="13">
        <v>29.975999999999999</v>
      </c>
      <c r="D31" s="13">
        <v>29.975999999999999</v>
      </c>
      <c r="E31" s="13"/>
      <c r="F31" s="13"/>
      <c r="G31" s="13"/>
    </row>
    <row r="32" spans="1:7" s="22" customFormat="1">
      <c r="A32" s="10" t="s">
        <v>27</v>
      </c>
      <c r="B32" s="2" t="s">
        <v>54</v>
      </c>
      <c r="C32" s="11">
        <v>1.319</v>
      </c>
      <c r="D32" s="11">
        <v>0.67900000000000005</v>
      </c>
      <c r="E32" s="11"/>
      <c r="F32" s="11">
        <v>0.622</v>
      </c>
      <c r="G32" s="11">
        <v>1.7999999999999999E-2</v>
      </c>
    </row>
    <row r="33" spans="1:7">
      <c r="A33" s="12"/>
      <c r="B33" s="1" t="s">
        <v>29</v>
      </c>
      <c r="C33" s="13">
        <v>4</v>
      </c>
      <c r="D33" s="13">
        <v>2.27</v>
      </c>
      <c r="E33" s="13"/>
      <c r="F33" s="13">
        <v>1.93</v>
      </c>
      <c r="G33" s="13">
        <v>0.21</v>
      </c>
    </row>
    <row r="34" spans="1:7" s="22" customFormat="1" ht="30">
      <c r="A34" s="10" t="s">
        <v>30</v>
      </c>
      <c r="B34" s="2" t="s">
        <v>55</v>
      </c>
      <c r="C34" s="11">
        <v>21.558</v>
      </c>
      <c r="D34" s="11"/>
      <c r="E34" s="11"/>
      <c r="F34" s="11">
        <v>13.034000000000001</v>
      </c>
      <c r="G34" s="11">
        <v>8.5239999999999991</v>
      </c>
    </row>
    <row r="35" spans="1:7" s="22" customFormat="1">
      <c r="A35" s="10" t="s">
        <v>39</v>
      </c>
      <c r="B35" s="2" t="s">
        <v>56</v>
      </c>
      <c r="C35" s="11">
        <v>31.657</v>
      </c>
      <c r="D35" s="11">
        <v>29.297000000000001</v>
      </c>
      <c r="E35" s="11"/>
      <c r="F35" s="11">
        <v>31.675000000000001</v>
      </c>
      <c r="G35" s="78">
        <v>8.5239999999999991</v>
      </c>
    </row>
    <row r="36" spans="1:7" ht="60">
      <c r="A36" s="12" t="s">
        <v>33</v>
      </c>
      <c r="B36" s="1" t="s">
        <v>57</v>
      </c>
      <c r="C36" s="13">
        <v>6.8620000000000001</v>
      </c>
      <c r="D36" s="13"/>
      <c r="E36" s="13"/>
      <c r="F36" s="13">
        <v>6.8620000000000001</v>
      </c>
      <c r="G36" s="13">
        <v>0</v>
      </c>
    </row>
    <row r="37" spans="1:7" ht="30">
      <c r="A37" s="12" t="s">
        <v>34</v>
      </c>
      <c r="B37" s="1" t="s">
        <v>58</v>
      </c>
      <c r="C37" s="13"/>
      <c r="D37" s="13"/>
      <c r="E37" s="13"/>
      <c r="F37" s="13"/>
      <c r="G37" s="13"/>
    </row>
    <row r="38" spans="1:7">
      <c r="A38" s="12" t="s">
        <v>36</v>
      </c>
      <c r="B38" s="1" t="s">
        <v>59</v>
      </c>
      <c r="C38" s="13">
        <v>3.2370000000000001</v>
      </c>
      <c r="D38" s="13"/>
      <c r="E38" s="13"/>
      <c r="F38" s="13">
        <v>3.2370000000000001</v>
      </c>
      <c r="G38" s="13"/>
    </row>
  </sheetData>
  <mergeCells count="8">
    <mergeCell ref="A1:G1"/>
    <mergeCell ref="A3:A4"/>
    <mergeCell ref="B3:B4"/>
    <mergeCell ref="C3:G3"/>
    <mergeCell ref="A25:A26"/>
    <mergeCell ref="B25:B26"/>
    <mergeCell ref="C25:G25"/>
    <mergeCell ref="A23:G23"/>
  </mergeCells>
  <pageMargins left="0.98425196850393704" right="0.39370078740157483" top="0.78740157480314965" bottom="0.78740157480314965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view="pageBreakPreview" zoomScaleSheetLayoutView="100" workbookViewId="0">
      <selection activeCell="B5" sqref="B5"/>
    </sheetView>
  </sheetViews>
  <sheetFormatPr defaultRowHeight="15"/>
  <cols>
    <col min="1" max="1" width="65.5703125" style="5" customWidth="1"/>
    <col min="2" max="2" width="20.140625" style="5" customWidth="1"/>
    <col min="3" max="3" width="25.42578125" style="5" customWidth="1"/>
    <col min="4" max="4" width="14.5703125" style="5" customWidth="1"/>
    <col min="5" max="16384" width="9.140625" style="5"/>
  </cols>
  <sheetData>
    <row r="1" spans="1:6" ht="32.25" customHeight="1">
      <c r="A1" s="140" t="s">
        <v>288</v>
      </c>
      <c r="B1" s="140"/>
    </row>
    <row r="2" spans="1:6">
      <c r="A2" s="30"/>
      <c r="B2" s="30"/>
    </row>
    <row r="3" spans="1:6" ht="45">
      <c r="A3" s="59" t="s">
        <v>1</v>
      </c>
      <c r="B3" s="59" t="s">
        <v>200</v>
      </c>
    </row>
    <row r="4" spans="1:6" ht="18" customHeight="1">
      <c r="A4" s="1" t="s">
        <v>60</v>
      </c>
      <c r="B4" s="9">
        <v>1.93</v>
      </c>
    </row>
    <row r="5" spans="1:6" ht="18" customHeight="1">
      <c r="A5" s="1" t="s">
        <v>40</v>
      </c>
      <c r="B5" s="60">
        <f>+B4/B6</f>
        <v>3.9995855351777014E-2</v>
      </c>
      <c r="F5" s="31"/>
    </row>
    <row r="6" spans="1:6" ht="18" customHeight="1">
      <c r="A6" s="1" t="s">
        <v>41</v>
      </c>
      <c r="B6" s="61">
        <f>46.325+1.93</f>
        <v>48.255000000000003</v>
      </c>
    </row>
    <row r="7" spans="1:6" ht="18" customHeight="1">
      <c r="A7" s="1" t="s">
        <v>62</v>
      </c>
      <c r="B7" s="61">
        <v>2426.98</v>
      </c>
    </row>
    <row r="8" spans="1:6" ht="18" customHeight="1">
      <c r="A8" s="1" t="s">
        <v>61</v>
      </c>
      <c r="B8" s="61">
        <v>4684.08</v>
      </c>
    </row>
    <row r="9" spans="1:6">
      <c r="A9" s="33"/>
      <c r="B9" s="33"/>
    </row>
    <row r="10" spans="1:6" ht="11.25" customHeight="1">
      <c r="A10" s="33"/>
      <c r="B10" s="33"/>
    </row>
    <row r="11" spans="1:6" ht="35.25" customHeight="1">
      <c r="A11" s="141" t="s">
        <v>291</v>
      </c>
      <c r="B11" s="141"/>
    </row>
  </sheetData>
  <mergeCells count="2">
    <mergeCell ref="A1:B1"/>
    <mergeCell ref="A11:B11"/>
  </mergeCells>
  <pageMargins left="0.98425196850393704" right="0.39370078740157483" top="0.78740157480314965" bottom="0.78740157480314965" header="0" footer="0"/>
  <pageSetup paperSize="9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showGridLines="0" view="pageBreakPreview" zoomScaleNormal="100" zoomScaleSheetLayoutView="100" workbookViewId="0">
      <selection activeCell="A2" sqref="A2"/>
    </sheetView>
  </sheetViews>
  <sheetFormatPr defaultRowHeight="15"/>
  <cols>
    <col min="1" max="16384" width="9.140625" style="5"/>
  </cols>
  <sheetData>
    <row r="1" spans="1:1">
      <c r="A1" s="22" t="s">
        <v>292</v>
      </c>
    </row>
    <row r="3" spans="1:1">
      <c r="A3" s="23" t="s">
        <v>63</v>
      </c>
    </row>
    <row r="5" spans="1:1">
      <c r="A5" s="23" t="s">
        <v>66</v>
      </c>
    </row>
  </sheetData>
  <pageMargins left="0.98425196850393704" right="0.39370078740157483" top="0.78740157480314965" bottom="0.7874015748031496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Normal="100" zoomScaleSheetLayoutView="100" workbookViewId="0">
      <selection activeCell="J12" sqref="J12"/>
    </sheetView>
  </sheetViews>
  <sheetFormatPr defaultRowHeight="14.25"/>
  <cols>
    <col min="1" max="8" width="9.140625" style="32"/>
    <col min="9" max="9" width="7.42578125" style="32" customWidth="1"/>
    <col min="10" max="10" width="8.85546875" style="32" customWidth="1"/>
    <col min="11" max="16384" width="9.140625" style="32"/>
  </cols>
  <sheetData>
    <row r="1" spans="1:10" s="5" customFormat="1" ht="15">
      <c r="A1" s="22" t="s">
        <v>231</v>
      </c>
    </row>
    <row r="3" spans="1:10" s="5" customFormat="1" ht="62.25" customHeight="1">
      <c r="A3" s="142" t="s">
        <v>241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s="5" customFormat="1" ht="15"/>
    <row r="5" spans="1:10" s="5" customFormat="1" ht="15">
      <c r="A5" s="68" t="s">
        <v>201</v>
      </c>
      <c r="B5" s="79" t="s">
        <v>258</v>
      </c>
    </row>
    <row r="6" spans="1:10" s="5" customFormat="1" ht="15"/>
    <row r="7" spans="1:10" s="5" customFormat="1" ht="15"/>
  </sheetData>
  <mergeCells count="1">
    <mergeCell ref="A3:J3"/>
  </mergeCells>
  <hyperlinks>
    <hyperlink ref="B5" r:id="rId1"/>
  </hyperlinks>
  <pageMargins left="0.98425196850393704" right="0.39370078740157483" top="0.78740157480314965" bottom="0.78740157480314965" header="0" footer="0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showGridLines="0" view="pageBreakPreview" topLeftCell="A19" zoomScaleNormal="100" zoomScaleSheetLayoutView="100" workbookViewId="0">
      <selection activeCell="A4" sqref="A4"/>
    </sheetView>
  </sheetViews>
  <sheetFormatPr defaultRowHeight="15"/>
  <cols>
    <col min="1" max="1" width="9.140625" style="17" customWidth="1"/>
    <col min="2" max="7" width="9.140625" style="17"/>
    <col min="8" max="10" width="12.7109375" style="17" customWidth="1"/>
    <col min="11" max="11" width="11.140625" style="17" customWidth="1"/>
    <col min="12" max="12" width="11.42578125" style="17" customWidth="1"/>
    <col min="13" max="16384" width="9.140625" style="17"/>
  </cols>
  <sheetData>
    <row r="1" spans="1:12">
      <c r="A1" s="148" t="s">
        <v>218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" customHeight="1"/>
    <row r="3" spans="1:12" ht="48" customHeight="1">
      <c r="A3" s="145" t="s">
        <v>293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2" customHeight="1"/>
    <row r="5" spans="1:12">
      <c r="A5" s="151" t="s">
        <v>217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5" customHeight="1">
      <c r="A7" s="153" t="s">
        <v>202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65" customFormat="1" ht="15" customHeight="1">
      <c r="A8" s="154" t="s">
        <v>203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ht="106.5" customHeight="1">
      <c r="A9" s="150" t="s">
        <v>204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30" customHeight="1">
      <c r="A10" s="150" t="s">
        <v>205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ht="30" customHeight="1">
      <c r="A11" s="150" t="s">
        <v>206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15" customHeight="1">
      <c r="A12" s="64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" customHeight="1">
      <c r="A13" s="153" t="s">
        <v>207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78" customHeight="1">
      <c r="A14" s="144" t="s">
        <v>208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45.75" customHeight="1">
      <c r="A15" s="144" t="s">
        <v>209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ht="31.5" customHeight="1">
      <c r="A16" s="155" t="s">
        <v>210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48.75" customHeight="1">
      <c r="A17" s="144" t="s">
        <v>211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3" ht="45" customHeight="1">
      <c r="A18" s="144" t="s">
        <v>212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3">
      <c r="A19" s="144" t="s">
        <v>213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3" ht="75.75" customHeight="1">
      <c r="A20" s="149" t="s">
        <v>214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3" ht="33" customHeight="1">
      <c r="A21" s="144" t="s">
        <v>215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ht="66.75" customHeight="1">
      <c r="A22" s="144" t="s">
        <v>216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4" spans="1:13" ht="29.25" customHeight="1">
      <c r="A24" s="143" t="s">
        <v>232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6" t="s">
        <v>257</v>
      </c>
      <c r="L24" s="147"/>
      <c r="M24" s="67"/>
    </row>
  </sheetData>
  <mergeCells count="21">
    <mergeCell ref="A1:L1"/>
    <mergeCell ref="A18:L18"/>
    <mergeCell ref="A19:L19"/>
    <mergeCell ref="A20:L20"/>
    <mergeCell ref="A10:L10"/>
    <mergeCell ref="A5:L5"/>
    <mergeCell ref="A6:L6"/>
    <mergeCell ref="A7:L7"/>
    <mergeCell ref="A8:L8"/>
    <mergeCell ref="A9:L9"/>
    <mergeCell ref="A11:L11"/>
    <mergeCell ref="A13:L13"/>
    <mergeCell ref="A14:L14"/>
    <mergeCell ref="A15:L15"/>
    <mergeCell ref="A16:L16"/>
    <mergeCell ref="A17:L17"/>
    <mergeCell ref="A24:J24"/>
    <mergeCell ref="A21:L21"/>
    <mergeCell ref="A22:L22"/>
    <mergeCell ref="A3:L3"/>
    <mergeCell ref="K24:L24"/>
  </mergeCells>
  <hyperlinks>
    <hyperlink ref="K24" r:id="rId1"/>
  </hyperlinks>
  <pageMargins left="0.78740157480314965" right="0.39370078740157483" top="0.98425196850393704" bottom="0.78740157480314965" header="0" footer="0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"/>
  <sheetViews>
    <sheetView showGridLines="0" view="pageBreakPreview" zoomScaleNormal="100" zoomScaleSheetLayoutView="100" workbookViewId="0">
      <selection activeCell="A3" sqref="A3"/>
    </sheetView>
  </sheetViews>
  <sheetFormatPr defaultRowHeight="15"/>
  <cols>
    <col min="1" max="1" width="9.140625" style="5"/>
    <col min="2" max="2" width="16.28515625" style="5" customWidth="1"/>
    <col min="3" max="3" width="9.140625" style="5"/>
    <col min="4" max="4" width="26.42578125" style="5" customWidth="1"/>
    <col min="5" max="5" width="13.42578125" style="5" customWidth="1"/>
    <col min="6" max="16384" width="9.140625" style="5"/>
  </cols>
  <sheetData>
    <row r="2" spans="1:5" ht="42" customHeight="1">
      <c r="A2" s="87" t="s">
        <v>294</v>
      </c>
      <c r="B2" s="87"/>
      <c r="C2" s="87"/>
      <c r="D2" s="87"/>
      <c r="E2" s="87"/>
    </row>
  </sheetData>
  <mergeCells count="1">
    <mergeCell ref="A2:E2"/>
  </mergeCells>
  <pageMargins left="0.98425196850393704" right="0.39370078740157483" top="0.78740157480314965" bottom="0.78740157480314965" header="0" footer="0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ifwhUK1N++IQJ8Ng2HdUNfZ9icUGVIdXJ4TNjDp/rSs=</DigestValue>
    </Reference>
    <Reference URI="#idOfficeObject" Type="http://www.w3.org/2000/09/xmldsig#Object">
      <DigestMethod Algorithm="urn:ietf:params:xml:ns:cpxmlsec:algorithms:gostr34112012-256"/>
      <DigestValue>TFv9BDGhN+hmke2PlJMOwXZ6wccuMFhUNZtMdPXP03Q=</DigestValue>
    </Reference>
    <Reference URI="#idValidSigLnImg" Type="http://www.w3.org/2000/09/xmldsig#Object">
      <DigestMethod Algorithm="urn:ietf:params:xml:ns:cpxmlsec:algorithms:gostr34112012-256"/>
      <DigestValue>A+5B9hd6+6ydZoohE+V6oN/R3pjPguVMZwtqFCQgj1I=</DigestValue>
    </Reference>
    <Reference URI="#idInvalidSigLnImg" Type="http://www.w3.org/2000/09/xmldsig#Object">
      <DigestMethod Algorithm="urn:ietf:params:xml:ns:cpxmlsec:algorithms:gostr34112012-256"/>
      <DigestValue>g/+3TrHnUk9eb/0EikKdvKr7Oz37N4DLdcWYZLRwjxY=</DigestValue>
    </Reference>
  </SignedInfo>
  <SignatureValue>xduH/rBcmzVUDSrLQNQnJyNgqj6YEvkrEm9PI7PH0771NdeiLc2WdPpEPzRfm9Ff
HYs7DbSr0FSJzXp8YAXbig==</SignatureValue>
  <KeyInfo>
    <X509Data>
      <X509Certificate>MIIJ7DCCCZmgAwIBAgIRAO1ORGsfrNmA6RE2Kd0KpIkwCgYIKoUDBwEBAwIwggFx
MR4wHAYJKoZIhvcNAQkBFg9jYUBza2Jrb250dXIucnUxGDAWBgUqhQNkARINMTAy
NjYwNTYwNjYyMDEaMBgGCCqFAwOBAwEBEgwwMDY2NjMwMDMxMjcxCzAJBgNVBAYT
AlJVMTMwMQYDVQQIDCo2NiDQodCy0LXRgNC00LvQvtCy0YHQutCw0Y8g0L7QsdC7
0LDRgdGC0YwxITAfBgNVBAcMGNCV0LrQsNGC0LXRgNC40L3QsdGD0YDQszEsMCoG
A1UECQwj0J/RgC4g0JrQvtGB0LzQvtC90LDQstGC0L7QsiDQtC4gNTYxMDAuBgNV
BAsMJ9Cj0LTQvtGB0YLQvtCy0LXRgNGP0Y7RidC40Lkg0YbQtdC90YLRgDEpMCcG
A1UECgwg0JDQniAi0J/QpCAi0KHQmtCRINCa0J7QndCi0KPQoCIxKTAnBgNVBAMM
INCQ0J4gItCf0KQgItCh0JrQkSDQmtCe0J3QotCj0KAiMB4XDTE5MDIwNTEwNTk0
NFoXDTIwMDUwNTEwNTk0NFowggH5MRgwFgYIKoUDA4ENAQESCjU1MDg2MjAyNzMx
MDAuBgkqhkiG9w0BCQIMITU1MDYwMDc0MTktNTUwNjAxMDAxLTAwMjMzNTIxMTcw
MDEpMCcGCSqGSIb3DQEJARYadnlzb3Rza2l5QGNvcmRpYW50LW9tc2sucnUxGjAY
BggqhQMDgQMBARIMMDA1NTA2MDA3NDE5MRYwFAYFKoUDZAMSCzAyMzM1MjExNzAw
MRgwFgYFKoUDZAESDTEwMjU1MDEyNDQ3NzkxMDAuBgNVBAwMJ9Cz0LXQvdC10YDQ
sNC70YzQvdGL0Lkg0LTQuNGA0LXQutGC0L7RgDEgMB4GA1UECgwX0JDQniAi0J7Q
nNCh0JrQqNCY0J3QkCIxMDAuBgNVBAkMJ9Cj0Jsg0J8u0JIu0JHQo9CU0JXQoNCa
0JjQndCQLCDQlNCe0JwgMjERMA8GA1UEBwwI0J7QvNGB0LoxJzAlBgNVBAgMHjU1
INCe0LzRgdC60LDRjyDQvtCx0LvQsNGB0YLRjDELMAkGA1UEBhMCUlUxKDAmBgNV
BCoMH9Cb0LDRgNC40YHQsCDQkdC+0YDQuNGB0L7QstC90LAxFzAVBgNVBAQMDtCT
0YDQuNGI0LjQvdCwMSAwHgYDVQQDDBfQkNCeICLQntCc0KHQmtCo0JjQndCQIjBm
MB8GCCqFAwcBAQEBMBMGByqFAwICJAAGCCqFAwcBAQICA0MABEDxGMl5VvtDHhoS
PvOhl+nwAtXLs2RGwfZ/FFnKzJ7VfTfMJeEga84y8UfwW2W/ThwTESfPni4pXzb8
872BlTwuo4IFdzCCBXMwDgYDVR0PAQH/BAQDAgTwMEMGA1UdEQQ8MDqBGnZ5c290
c2tpeUBjb3JkaWFudC1vbXNrLnJ1pBwwGjEYMBYGCCqFAwOBDQEBEgo1NTA4NjIw
MjczMBMGA1UdIAQMMAowCAYGKoUDZHEBMEEGA1UdJQQ6MDgGCCsGAQUFBwMCBgcq
hQMCAiIGBggrBgEFBQcDBAYHKoUDAwcIAQYIKoUDAwcBAQEGBiqFAwMHATCCAWAG
A1UdIwSCAVcwggFTgBRr4BJnALhjdnnLvkJN+MaJLP0geaGCASykggEoMIIBJDEe
MBwGCSqGSIb3DQEJARYPZGl0QG1pbnN2eWF6LnJ1MQswCQYDVQQGEwJSVTEYMBYG
A1UECAwPNzcg0JzQvtGB0LrQstCwMRkwFwYDVQQHDBDQsy4g0JzQvtGB0LrQstCw
MS4wLAYDVQQJDCXRg9C70LjRhtCwINCi0LLQtdGA0YHQutCw0Y8sINC00L7QvCA3
MSwwKgYDVQQKDCPQnNC40L3QutC+0LzRgdCy0Y/Qt9GMINCg0L7RgdGB0LjQuDEY
MBYGBSqFA2QBEg0xMDQ3NzAyMDI2NzAxMRowGAYIKoUDA4EDAQESDDAwNzcxMDQ3
NDM3NTEsMCoGA1UEAwwj0JzQuNC90LrQvtC80YHQstGP0LfRjCDQoNC+0YHRgdC4
0LiCCwCMS+utAAAAAACIMB0GA1UdDgQWBBTbxgWTIH7ppOVM8djOSeNvGg9VRjAr
BgNVHRAEJDAigA8yMDE5MDIwNTEwNTk0M1qBDzIwMjAwNTA1MTA1OTQzWjCCATMG
BSqFA2RwBIIBKDCCASQMKyLQmtGA0LjQv9GC0L7Qn9GA0L4gQ1NQIiAo0LLQtdGA
0YHQuNGPIDQuMCkMUyLQo9C00L7RgdGC0L7QstC10YDRj9GO0YnQuNC5INGG0LXQ
vdGC0YAgItCa0YDQuNC/0YLQvtCf0YDQviDQo9CmIiDQstC10YDRgdC40LggMi4w
DE/QodC10YDRgtC40YTQuNC60LDRgiDRgdC+0L7RgtCy0LXRgtGB0YLQstC40Y8g
4oSWINCh0KQvMTI0LTM1NzAg0L7RgiAxNC4xMi4yMDE4DE/QodC10YDRgtC40YTQ
uNC60LDRgiDRgdC+0L7RgtCy0LXRgtGB0YLQstC40Y8g4oSWINCh0KQvMTI4LTI5
ODMg0L7RgiAxOC4xMS4yMDE2MDYGBSqFA2RvBC0MKyLQmtGA0LjQv9GC0L7Qn9GA
0L4gQ1NQIiAo0LLQtdGA0YHQuNGPIDQuMCkwgYIGByqFAwICMQIEdzB1MGUWQGh0
dHBzOi8vY2Eua29udHVyLnJ1L2Fib3V0L2RvY3VtZW50cy9jcnlwdG9wcm8tbGlj
ZW5zZS1xdWFsaWZpZWQMHdCh0JrQkSDQmtC+0L3RgtGD0YAg0Lgg0JTQl9CeAwIF
4AQM50NNcCOYc2KNmGJ8MHwGA1UdHwR1MHMwN6A1oDOGMWh0dHA6Ly9jZHAuc2ti
a29udHVyLnJ1L2NkcC9za2Jrb250dXItcTEtMjAxOC5jcmwwOKA2oDSGMmh0dHA6
Ly9jZHAyLnNrYmtvbnR1ci5ydS9jZHAvc2tia29udHVyLXExLTIwMTguY3JsMIGh
BggrBgEFBQcBAQSBlDCBkTBGBggrBgEFBQcwAoY6aHR0cDovL2NkcC5za2Jrb250
dXIucnUvY2VydGlmaWNhdGVzL3NrYmtvbnR1ci1xMS0yMDE4LmNydDBHBggrBgEF
BQcwAoY7aHR0cDovL2NkcDIuc2tia29udHVyLnJ1L2NlcnRpZmljYXRlcy9za2Jr
b250dXItcTEtMjAxOC5jcnQwCgYIKoUDBwEBAwIDQQC5k1fU0Hd5DkiuvRR0H+pe
XJ3jd1BOE4oazW1iks7r/vwfAEKzJ+wfLAzWZui1jaUcIovDxM7SC/So+DNdU6xj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HJ73m+G0ZJnGbNWG5dhw8yY+4n4=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uipnVXjFP7d2ieD+O3d2FLYJvHA=</DigestValue>
      </Reference>
      <Reference URI="/xl/media/image1.emf?ContentType=image/x-emf">
        <DigestMethod Algorithm="http://www.w3.org/2000/09/xmldsig#sha1"/>
        <DigestValue>s+25D/Jb7hOwZB5Cxe8rCuQLp2M=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KUf5nOp+2LU5hnuPcJJDLFIYGzQ=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ZDu6y3/d3oRq98TZKJREDlCYJ4k=</DigestValue>
      </Reference>
      <Reference URI="/xl/styles.xml?ContentType=application/vnd.openxmlformats-officedocument.spreadsheetml.styles+xml">
        <DigestMethod Algorithm="http://www.w3.org/2000/09/xmldsig#sha1"/>
        <DigestValue>sFSa8UBTkkkhBJd/ZaDEx1YIEMg=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mnHgNy4+xOIeWVASYGp9o86pkYo=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EOhKNgY74apXn156pHH2PKj/MJM=</DigestValue>
      </Reference>
      <Reference URI="/xl/worksheets/sheet10.xml?ContentType=application/vnd.openxmlformats-officedocument.spreadsheetml.worksheet+xml">
        <DigestMethod Algorithm="http://www.w3.org/2000/09/xmldsig#sha1"/>
        <DigestValue>5GlB1TX1wIWomTjAh8j4YpmbWsQ=</DigestValue>
      </Reference>
      <Reference URI="/xl/worksheets/sheet2.xml?ContentType=application/vnd.openxmlformats-officedocument.spreadsheetml.worksheet+xml">
        <DigestMethod Algorithm="http://www.w3.org/2000/09/xmldsig#sha1"/>
        <DigestValue>gYa4/+CCurLFfwvyb+IOHjt+Owo=</DigestValue>
      </Reference>
      <Reference URI="/xl/worksheets/sheet3.xml?ContentType=application/vnd.openxmlformats-officedocument.spreadsheetml.worksheet+xml">
        <DigestMethod Algorithm="http://www.w3.org/2000/09/xmldsig#sha1"/>
        <DigestValue>oMqBelkvoCHlNPymfSNZ+SxCtj0=</DigestValue>
      </Reference>
      <Reference URI="/xl/worksheets/sheet4.xml?ContentType=application/vnd.openxmlformats-officedocument.spreadsheetml.worksheet+xml">
        <DigestMethod Algorithm="http://www.w3.org/2000/09/xmldsig#sha1"/>
        <DigestValue>pVt750S4omjK4KFQ2UVaT2E72Sc=</DigestValue>
      </Reference>
      <Reference URI="/xl/worksheets/sheet5.xml?ContentType=application/vnd.openxmlformats-officedocument.spreadsheetml.worksheet+xml">
        <DigestMethod Algorithm="http://www.w3.org/2000/09/xmldsig#sha1"/>
        <DigestValue>NBCh763gf/TanILB4fy+TIcOJIs=</DigestValue>
      </Reference>
      <Reference URI="/xl/worksheets/sheet6.xml?ContentType=application/vnd.openxmlformats-officedocument.spreadsheetml.worksheet+xml">
        <DigestMethod Algorithm="http://www.w3.org/2000/09/xmldsig#sha1"/>
        <DigestValue>BR1OZgNRXfy6ZhqjzLMmgfMOObU=</DigestValue>
      </Reference>
      <Reference URI="/xl/worksheets/sheet7.xml?ContentType=application/vnd.openxmlformats-officedocument.spreadsheetml.worksheet+xml">
        <DigestMethod Algorithm="http://www.w3.org/2000/09/xmldsig#sha1"/>
        <DigestValue>FCuR0L3Fd68JP42CcYvgh3ZWpks=</DigestValue>
      </Reference>
      <Reference URI="/xl/worksheets/sheet8.xml?ContentType=application/vnd.openxmlformats-officedocument.spreadsheetml.worksheet+xml">
        <DigestMethod Algorithm="http://www.w3.org/2000/09/xmldsig#sha1"/>
        <DigestValue>dD0YfEU705oHJp8pJsMvBsFwc9Y=</DigestValue>
      </Reference>
      <Reference URI="/xl/worksheets/sheet9.xml?ContentType=application/vnd.openxmlformats-officedocument.spreadsheetml.worksheet+xml">
        <DigestMethod Algorithm="http://www.w3.org/2000/09/xmldsig#sha1"/>
        <DigestValue>UWEdOvgDZCuKYGMImKs5L/kRmHg=</DigestValue>
      </Reference>
    </Manifest>
    <SignatureProperties>
      <SignatureProperty Id="idSignatureTime" Target="#idPackageSignature">
        <mdssi:SignatureTime>
          <mdssi:Format>YYYY-MM-DDThh:mm:ssTZD</mdssi:Format>
          <mdssi:Value>2020-02-05T04:49:06Z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{CAC312B6-3DC0-48E5-97A5-2E473EBE54D5}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7XZodO12VQsBAzsAAACozjgAAvFvVQAAAABVCwEDzAAAAABglgIS8W9V/yIA4X/kAMApAAAAAAAAAN8BACAAAAAgOACKAWTOOACIzjgAVQsBA1NlZ29lIFVJAG1VVlgAAAAAAAAACm1VVhIAAAAAYJYCxM44AFNlZ29lIFVJAAA4ABIAAADMAAAAAGCWAtdPcVXMAAAAAQAAAAAAAADEzjgAdZ9wVTjPOADMAAAAAQAAAAAAAADczjgAdZ9wVQAAOADMAAAAtNA4AAEAAAAAAAAAmM84ABWfcFVQzzgAyQsB9gEAAAAAAAAAAgAAALBBdgAAAAAAAQAACMkLAfZkdgAIAAAAACUAAAAMAAAAAwAAABgAAAAMAAAAAAAAAhIAAAAMAAAAAQAAAB4AAAAYAAAAvQAAAAQAAAD3AAAAEQAAAFQAAACIAAAAvgAAAAQAAAD1AAAAEAAAAAEAAACrCg1CchwNQr4AAAAEAAAACgAAAEwAAAAAAAAAAAAAAAAAAAD//////////2AAAAAwADUALgAwADIALgAyADAAMgAw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GcDABhzAwAABAAAAAQAAAAAAAAAAABTAGkAZwBuAGEAdAB1AHIAZQBMAGkAbgBlAAAA5PN7VYjze1XQKxcF8IF8VcDvXFYAR3IDAAAEABxXOAAPCoRVULqXAh4TclUsCoRVm/CkoLBXOAABAAQAAAAEAACBOgBWCgAAAAAEAAAAOAC+5YBVAERyAwBHcgOwVzgAsFc4AAEABAAAAAQAgFc4AAAAAAD/////RFc4AIBXOAAeE3JV+OWAVQfwpKAAADgAULqXAgDldQMAAAAAMAAAAJRXOAAAAAAAz21VVgAAAACABCEAAAAAAJAtFwV4VzgAPW1VVrTldQMzWDgAZHYACAAAAAAlAAAADAAAAAQAAAAYAAAADAAAAAAAAAISAAAADAAAAAEAAAAWAAAADAAAAAgAAABUAAAAVAAAAAoAAAA3AAAAHgAAAFoAAAABAAAAqwoNQnIcDUIKAAAAWwAAAAEAAABMAAAABAAAAAkAAAA3AAAAIAAAAFsAAABQAAAAWADVAR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AAAAAAA/wAAAAAAAAAAAQAAAAAAAAC4UDMQAAAAAPUUIdEiAIoBpAEAAHTikQsYxxEFAADQAtDMEQWInjgABzQ+d0oAAADQAAsFAADQAjgECwVUAAAA1AQHAOydOACMau12QH65AAAAAACCAgAAAgAAAAAAAAD4nTgAEGLtdgAA9HZwCpkANJ44ADRr7XYAa+12J/RYodQEBwCUnjgAAQAAAAEAAAAAAAAABJ44AJSeOAC8pDgAtqbzdhsBjdcAAP//AGvtdowWL2/UBAcAggIAAAIAAAAAAAAA1AQHAIICAAAAXl4DeJ44AINKi1WIPHcA1AQHAIyeOAANIPh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3v////pcvc2fH4YsnqLbrpW8jo6+/v//Tw/+/g/+vg/+jdw9HTaYib5urtAAD///+YvMT5/f3Z8Pi85/bU8vn6/Pr//fr/8On/7eD/5duzvL9khJXn6+7kav///63a54SmraHH0JnD0Haarb3l88jy/4KdqrHS33CElJK2xG2Moebp7QAAcJiwdJqykKjAgqGygqGykKjAZoykYIigiaK5bYudkKjAa4ibUHCA5erssOU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O12aHTtdlULAQM7AAAAqM44AALxb1UAAAAAVQsBA8wAAAAAYJYCEvFvVf8iAOF/5ADAKQAAAAAAAADfAQAgAAAAIDgAigFkzjgAiM44AFULAQNTZWdvZSBVSQBtVVZYAAAAAAAAAAptVVYSAAAAAGCWAsTOOABTZWdvZSBVSQAAOAASAAAAzAAAAABglgLXT3FVzAAAAAEAAAAAAAAAxM44AHWfcFU4zzgAzAAAAAEAAAAAAAAA3M44AHWfcFUAADgAzAAAALTQOAABAAAAAAAAAJjPOAAVn3BVUM84AMkLAfYBAAAAAAAAAAIAAACwQXYAAAAAAAEAAAjJCwH2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BnAwAYcwMAAAQAAAAEAAAAAAAAAAAAUwBpAGcAbgBhAHQAdQByAGUATABpAG4AZQAAAOTze1WI83tV0CsXBfCBfFXA71xWAEdyAwAABAAcVzgADwqEVVC6lwIeE3JVLAqEVZvwpKCwVzgAAQAEAAAABAAAgToAVgoAAAAABAAAADgAvuWAVQBEcgMAR3IDsFc4ALBXOAABAAQAAAAEAIBXOAAAAAAA/////0RXOACAVzgAHhNyVfjlgFUH8KSgAAA4AFC6lwIA5XUDAAAAADAAAACUVzgAAAAAAM9tVVYAAAAAgAQhAAAAAACQLRcFeFc4AD1tVVa05XUDM1g4AGR2AAgAAAAAJQAAAAwAAAAEAAAAGAAAAAwAAAAAAAACEgAAAAwAAAABAAAAFgAAAAwAAAAIAAAAVAAAAFQAAAAKAAAANwAAAB4AAABaAAAAAQAAAKsKDUJyHA1CCgAAAFsAAAABAAAATAAAAAQAAAAJAAAANwAAACAAAABbAAAAUAAAAFgAkQs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uFAzEAAAAACRFCGEIgCKAQAAAAAAAAAAAAAAAAAAAAAAAAAAAAAAAAAAAAAAAAAAAAAAAAAAAAAAAAAAAAAAAAAAAAAAAAAAAAAAAAAAAAAAAAAAAAAAAAAAAAAAAAAAAAAAAAAAAAAAAAAAAAAAAAAAAAAAAAAAAAAAAAAAAAAAAAAAAAAAAAAAAAAAAAAAAAAAAAAAAAAAAAAAAAAAAAAAAAAAAAAAAAAAAAAAAAAAAAAAAAAAAAAAAAAAAAAAAAAAAAAAAAAAAAAABvY9dwAAAAAZFEB3kp44AAAAAACMnjgADSD4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  <vt:lpstr>8)</vt:lpstr>
      <vt:lpstr>9)</vt:lpstr>
      <vt:lpstr>'2)'!Заголовки_для_печати</vt:lpstr>
      <vt:lpstr>'1)'!Область_печати</vt:lpstr>
      <vt:lpstr>'2)'!Область_печати</vt:lpstr>
      <vt:lpstr>'4)'!Область_печати</vt:lpstr>
      <vt:lpstr>'5)'!Область_печати</vt:lpstr>
      <vt:lpstr>'8)'!Область_печати</vt:lpstr>
      <vt:lpstr>'9)'!Область_печати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yaroshenko</cp:lastModifiedBy>
  <cp:lastPrinted>2020-01-20T03:36:27Z</cp:lastPrinted>
  <dcterms:created xsi:type="dcterms:W3CDTF">2011-03-10T06:57:24Z</dcterms:created>
  <dcterms:modified xsi:type="dcterms:W3CDTF">2020-02-05T04:48:48Z</dcterms:modified>
</cp:coreProperties>
</file>