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externalReferences>
    <externalReference r:id="rId10"/>
  </externalReferences>
  <definedNames>
    <definedName name="_xlnm.Print_Titles" localSheetId="5">'5)'!$5:$6</definedName>
    <definedName name="_xlnm.Print_Area" localSheetId="1">'1)'!$A$1:$K$42</definedName>
    <definedName name="_xlnm.Print_Area" localSheetId="2">'2)'!$A$1:$E$29</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iterate="1" calcOnSave="0"/>
</workbook>
</file>

<file path=xl/calcChain.xml><?xml version="1.0" encoding="utf-8"?>
<calcChain xmlns="http://schemas.openxmlformats.org/spreadsheetml/2006/main">
  <c r="C23" i="9"/>
  <c r="C19"/>
  <c r="C15"/>
  <c r="C11"/>
  <c r="C7"/>
  <c r="G3" i="2"/>
  <c r="J42" i="1"/>
  <c r="I42"/>
  <c r="H42"/>
  <c r="E42"/>
  <c r="D42"/>
  <c r="C42"/>
  <c r="B42"/>
  <c r="F42" s="1"/>
  <c r="K41"/>
  <c r="I41"/>
  <c r="H41"/>
  <c r="F41"/>
  <c r="K40"/>
  <c r="I40"/>
  <c r="H40"/>
  <c r="F40"/>
  <c r="I39"/>
  <c r="H39"/>
  <c r="G39"/>
  <c r="G42" s="1"/>
  <c r="K42" s="1"/>
  <c r="F39"/>
  <c r="F38"/>
  <c r="E38"/>
  <c r="D38"/>
  <c r="C38"/>
  <c r="J34"/>
  <c r="I34"/>
  <c r="H34"/>
  <c r="G34"/>
  <c r="K34" s="1"/>
  <c r="E34"/>
  <c r="D34"/>
  <c r="C34"/>
  <c r="B34"/>
  <c r="F34" s="1"/>
  <c r="K33"/>
  <c r="F33"/>
  <c r="K32"/>
  <c r="F32"/>
  <c r="K31"/>
  <c r="F31"/>
  <c r="K30"/>
  <c r="K38" s="1"/>
  <c r="E30"/>
  <c r="J30" s="1"/>
  <c r="J38" s="1"/>
  <c r="D30"/>
  <c r="I30" s="1"/>
  <c r="I38" s="1"/>
  <c r="C30"/>
  <c r="H30" s="1"/>
  <c r="H38" s="1"/>
  <c r="F2"/>
  <c r="H26" s="1"/>
  <c r="K39" l="1"/>
  <c r="E3" i="9"/>
  <c r="D3" i="3"/>
  <c r="C10" i="10"/>
  <c r="F2" i="11" l="1"/>
  <c r="D3" i="9"/>
  <c r="B3" i="10" s="1"/>
  <c r="C3" i="3"/>
  <c r="F3" i="2" s="1"/>
  <c r="G26" i="1"/>
  <c r="E2"/>
  <c r="B6" l="1"/>
  <c r="B30" s="1"/>
  <c r="F16"/>
  <c r="F15"/>
  <c r="F14"/>
  <c r="F13"/>
  <c r="F12"/>
  <c r="E11"/>
  <c r="D11"/>
  <c r="C11"/>
  <c r="B11"/>
  <c r="F11" s="1"/>
  <c r="F10"/>
  <c r="F9"/>
  <c r="F8"/>
  <c r="E8"/>
  <c r="E7" s="1"/>
  <c r="F7" s="1"/>
  <c r="D8"/>
  <c r="B8"/>
  <c r="D7"/>
  <c r="B7"/>
  <c r="G30" l="1"/>
  <c r="G38" s="1"/>
  <c r="B38"/>
  <c r="C3" i="10"/>
  <c r="A10" s="1"/>
  <c r="G2" i="11"/>
</calcChain>
</file>

<file path=xl/sharedStrings.xml><?xml version="1.0" encoding="utf-8"?>
<sst xmlns="http://schemas.openxmlformats.org/spreadsheetml/2006/main" count="190" uniqueCount="150">
  <si>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</si>
  <si>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</si>
  <si>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</si>
  <si>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</si>
  <si>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</si>
  <si>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</si>
  <si>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</si>
  <si>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</si>
  <si>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</si>
  <si>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</si>
  <si>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</si>
  <si>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</si>
  <si>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</si>
  <si>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</si>
  <si>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</si>
  <si>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</si>
  <si>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</si>
  <si>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</si>
  <si>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</si>
  <si>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</si>
  <si>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</si>
  <si>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</si>
  <si>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</si>
  <si>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</si>
  <si>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</si>
  <si>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</si>
  <si>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</si>
  <si>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</si>
  <si>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</si>
  <si>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</si>
  <si>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</si>
  <si>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</si>
  <si>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</si>
  <si>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</si>
  <si>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</si>
  <si>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</si>
  <si>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</si>
  <si>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</si>
  <si>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</si>
  <si>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</si>
  <si>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</si>
  <si>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</si>
  <si>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</si>
  <si>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</si>
  <si>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</si>
  <si>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</si>
  <si>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</si>
  <si>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</si>
  <si>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</si>
  <si>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</si>
  <si>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</si>
  <si>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</si>
  <si>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</si>
  <si>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</si>
  <si>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</si>
  <si>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</si>
  <si>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</si>
  <si>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</si>
  <si>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</si>
  <si>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</si>
  <si>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</si>
  <si>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</si>
  <si>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</si>
  <si>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</si>
  <si>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</si>
  <si>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</si>
  <si>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</si>
  <si>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</si>
  <si>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</si>
  <si>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</si>
  <si>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</si>
  <si>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</si>
  <si>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</si>
  <si>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</si>
  <si>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</si>
  <si>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</si>
  <si>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</si>
  <si>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</si>
  <si>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</si>
  <si>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</si>
  <si>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</si>
  <si>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</si>
  <si>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</si>
  <si>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</si>
  <si>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</si>
  <si>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</si>
  <si>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</si>
  <si>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</si>
  <si>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</si>
  <si>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</si>
  <si>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</si>
  <si>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</si>
  <si>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</si>
  <si>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</si>
  <si>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</si>
  <si>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</si>
  <si>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</si>
  <si>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</si>
  <si>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</si>
  <si>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</si>
  <si>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</si>
  <si>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</si>
  <si>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</si>
  <si>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</si>
  <si>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</si>
  <si>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</si>
  <si>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</si>
  <si>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</si>
  <si>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</si>
  <si>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</si>
  <si>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</si>
  <si>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</si>
  <si>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</si>
  <si>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</si>
  <si>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</si>
  <si>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</si>
  <si>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</si>
  <si>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</si>
  <si>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</si>
  <si>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</si>
  <si>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</si>
  <si>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</si>
  <si>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</si>
  <si>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</si>
  <si>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</si>
  <si>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</si>
  <si>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</si>
  <si>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</si>
  <si>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</si>
  <si>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</si>
  <si>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</si>
  <si>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</si>
  <si>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</si>
  <si>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</si>
  <si>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</si>
  <si>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</si>
  <si>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</si>
  <si>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</si>
  <si>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</si>
  <si>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</si>
  <si>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2020 г.</t>
  </si>
  <si>
    <t>АО "Омскшина"</t>
  </si>
  <si>
    <t>Итого АО "Омскшина"</t>
  </si>
  <si>
    <t>май</t>
  </si>
  <si>
    <t>Замена тран-ров тока "ТТ" в яч.1 в РУ-10 кВ ТП-36</t>
  </si>
  <si>
    <t>Замена тран-ров тока "ТТ" в яч.18 в РУ-10 кВ ТП-36</t>
  </si>
  <si>
    <t>ТР II секции шин 110 кВ в ОРУ-110 кВ ГПП-15</t>
  </si>
  <si>
    <t>ТР I секции шин 110 кВ в ОРУ-110 кВ ГПП-6</t>
  </si>
  <si>
    <t>ТР II секции шин 110 кВ в ОРУ-110 кВ ГПП-6</t>
  </si>
  <si>
    <t>ТР тран-ра Т-1 в ОРУ-110 кВ  ГПП-6</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</si>
</sst>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8">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7">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3" fillId="0" borderId="1" xfId="2"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29"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1" fillId="0" borderId="5" xfId="0" applyFont="1" applyFill="1" applyBorder="1" applyAlignment="1">
      <alignment horizontal="center"/>
    </xf>
    <xf numFmtId="0" fontId="31" fillId="0" borderId="5" xfId="0" applyFont="1" applyBorder="1" applyAlignment="1">
      <alignment horizontal="center" wrapText="1"/>
    </xf>
    <xf numFmtId="0" fontId="32" fillId="0" borderId="5" xfId="2" applyFont="1" applyBorder="1" applyAlignment="1">
      <alignment horizontal="center" vertical="center" wrapText="1"/>
    </xf>
    <xf numFmtId="0" fontId="31" fillId="0" borderId="5" xfId="4"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3" fillId="0" borderId="0" xfId="0" applyFont="1" applyBorder="1"/>
    <xf numFmtId="0" fontId="35"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right" vertical="center" wrapText="1"/>
      <protection locked="0"/>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7" fillId="3" borderId="1" xfId="0" applyFont="1" applyFill="1" applyBorder="1" applyAlignment="1">
      <alignment wrapText="1"/>
    </xf>
    <xf numFmtId="167" fontId="0" fillId="0" borderId="1" xfId="0" applyNumberFormat="1" applyBorder="1"/>
    <xf numFmtId="0" fontId="3" fillId="0" borderId="2" xfId="2" applyFont="1" applyFill="1" applyBorder="1" applyAlignment="1"/>
    <xf numFmtId="0" fontId="3" fillId="0" borderId="1" xfId="2" applyFont="1" applyFill="1" applyBorder="1" applyAlignment="1">
      <alignment horizontal="left" vertical="center"/>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11" fillId="0" borderId="0" xfId="4" applyFont="1" applyFill="1" applyAlignment="1" applyProtection="1">
      <alignment horizontal="center" vertical="center" wrapText="1"/>
      <protection locked="0"/>
    </xf>
    <xf numFmtId="0" fontId="17" fillId="0" borderId="0" xfId="0" applyFont="1" applyAlignment="1">
      <alignment horizontal="justify"/>
    </xf>
    <xf numFmtId="14" fontId="3" fillId="0" borderId="1" xfId="2" applyNumberFormat="1" applyFont="1" applyFill="1" applyBorder="1" applyAlignment="1">
      <alignment horizontal="center"/>
    </xf>
    <xf numFmtId="166" fontId="9" fillId="3" borderId="1" xfId="2" applyNumberFormat="1" applyFont="1" applyFill="1" applyBorder="1" applyAlignment="1">
      <alignment horizontal="center" vertical="center" wrapText="1"/>
    </xf>
    <xf numFmtId="0" fontId="5" fillId="0" borderId="1" xfId="2" applyFont="1" applyFill="1" applyBorder="1" applyAlignment="1"/>
    <xf numFmtId="166" fontId="5" fillId="0" borderId="1" xfId="2" applyNumberFormat="1" applyFont="1" applyFill="1" applyBorder="1" applyAlignment="1"/>
    <xf numFmtId="0" fontId="3" fillId="0" borderId="1" xfId="2" applyFont="1" applyFill="1" applyBorder="1" applyAlignment="1"/>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30"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36" fillId="0" borderId="2" xfId="3" applyNumberFormat="1" applyFont="1" applyFill="1" applyBorder="1" applyAlignment="1" applyProtection="1">
      <alignment horizontal="left" vertical="top" wrapText="1"/>
    </xf>
    <xf numFmtId="0" fontId="36" fillId="0" borderId="3" xfId="3" applyNumberFormat="1" applyFont="1" applyFill="1" applyBorder="1" applyAlignment="1" applyProtection="1">
      <alignment horizontal="left" vertical="top" wrapText="1"/>
    </xf>
    <xf numFmtId="0" fontId="36" fillId="0" borderId="4"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center" vertical="top" wrapText="1"/>
    </xf>
    <xf numFmtId="0" fontId="36" fillId="0" borderId="2" xfId="3" applyNumberFormat="1" applyFont="1" applyFill="1" applyBorder="1" applyAlignment="1" applyProtection="1">
      <alignment horizontal="center" vertical="top" wrapText="1"/>
    </xf>
    <xf numFmtId="0" fontId="36" fillId="0" borderId="3" xfId="3" applyNumberFormat="1" applyFont="1" applyFill="1" applyBorder="1" applyAlignment="1" applyProtection="1">
      <alignment horizontal="center" vertical="top" wrapText="1"/>
    </xf>
    <xf numFmtId="0" fontId="36"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0" fontId="16" fillId="0" borderId="0" xfId="0" applyFont="1" applyAlignment="1">
      <alignment horizontal="justify" vertical="top" wrapText="1"/>
    </xf>
    <xf numFmtId="0" fontId="9" fillId="0" borderId="0" xfId="0" applyFont="1" applyAlignment="1">
      <alignment horizontal="justify" vertical="top" wrapText="1"/>
    </xf>
    <xf numFmtId="0" fontId="17" fillId="5" borderId="0" xfId="0" applyFont="1" applyFill="1" applyAlignment="1">
      <alignment horizontal="right"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1" xfId="0" applyFont="1" applyFill="1" applyBorder="1" applyAlignment="1">
      <alignment horizontal="center" vertical="top" wrapText="1"/>
    </xf>
    <xf numFmtId="0" fontId="11" fillId="6" borderId="1" xfId="0" applyFont="1" applyFill="1" applyBorder="1" applyAlignment="1">
      <alignment horizontal="center" vertical="top" wrapText="1"/>
    </xf>
    <xf numFmtId="0" fontId="28"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0"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0" fillId="0" borderId="0" xfId="1" applyFont="1" applyBorder="1" applyAlignment="1" applyProtection="1">
      <alignment horizontal="left" vertical="top"/>
    </xf>
    <xf numFmtId="0" fontId="34"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ognutova\Desktop\&#1088;&#1072;&#1089;&#1082;&#1088;&#1099;&#1090;&#1080;&#1077;%20&#1080;&#1085;&#1092;&#1086;&#1088;&#1084;&#1072;&#1094;&#1080;&#1080;%20%20(%20&#1101;&#1083;_&#1101;&#1085;&#1077;&#1088;&#1075;&#1080;&#1103;%20&#1079;&#1072;%20&#1103;&#1085;&#1074;&#1072;&#1088;&#1100;%202020%20&#1075;%20)00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sheetData sheetId="1"/>
      <sheetData sheetId="2">
        <row r="3">
          <cell r="D3" t="str">
            <v>2020 г.</v>
          </cell>
        </row>
      </sheetData>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25" zoomScaleSheetLayoutView="100" workbookViewId="0">
      <selection activeCell="A5" sqref="A5"/>
    </sheetView>
  </sheetViews>
  <sheetFormatPr defaultRowHeight="15"/>
  <cols>
    <col min="1" max="1" width="98" style="18" customWidth="1"/>
    <col min="2" max="2" width="11.28515625" style="18" customWidth="1"/>
    <col min="3" max="3" width="7.5703125" style="18" customWidth="1"/>
    <col min="4" max="4" width="9.140625" style="18" hidden="1" customWidth="1"/>
    <col min="5" max="16384" width="9.140625" style="18"/>
  </cols>
  <sheetData>
    <row r="1" spans="1:4" ht="48" customHeight="1">
      <c r="A1" s="104" t="s">
        <v>103</v>
      </c>
      <c r="B1" s="104"/>
      <c r="C1" s="104"/>
      <c r="D1" s="104"/>
    </row>
    <row r="2" spans="1:4" ht="15.75" customHeight="1">
      <c r="A2" s="19"/>
    </row>
    <row r="3" spans="1:4" s="21" customFormat="1">
      <c r="A3" s="20" t="s">
        <v>133</v>
      </c>
      <c r="B3" s="68" t="s">
        <v>143</v>
      </c>
      <c r="C3" s="21" t="s">
        <v>140</v>
      </c>
    </row>
    <row r="4" spans="1:4" s="23" customFormat="1" ht="15.75" customHeight="1">
      <c r="A4" s="22"/>
    </row>
    <row r="5" spans="1:4" s="21" customFormat="1" ht="15.75" customHeight="1">
      <c r="A5" s="21" t="s">
        <v>95</v>
      </c>
    </row>
    <row r="6" spans="1:4" s="21" customFormat="1" ht="15.75" customHeight="1">
      <c r="A6" s="21" t="s">
        <v>96</v>
      </c>
    </row>
    <row r="7" spans="1:4" s="21" customFormat="1" ht="9.9499999999999993" customHeight="1"/>
    <row r="8" spans="1:4" s="21" customFormat="1" ht="64.5" customHeight="1">
      <c r="A8" s="103" t="s">
        <v>113</v>
      </c>
      <c r="B8" s="103"/>
      <c r="C8" s="103"/>
    </row>
    <row r="9" spans="1:4" s="21" customFormat="1" ht="9.9499999999999993" customHeight="1"/>
    <row r="10" spans="1:4" s="25" customFormat="1" ht="65.25" customHeight="1">
      <c r="A10" s="103" t="s">
        <v>97</v>
      </c>
      <c r="B10" s="103"/>
      <c r="C10" s="103"/>
      <c r="D10" s="103"/>
    </row>
    <row r="11" spans="1:4" s="25" customFormat="1" ht="9.9499999999999993" customHeight="1">
      <c r="A11" s="24"/>
      <c r="B11" s="24"/>
      <c r="C11" s="24"/>
      <c r="D11" s="24"/>
    </row>
    <row r="12" spans="1:4" s="25" customFormat="1" ht="34.5" customHeight="1">
      <c r="A12" s="103" t="s">
        <v>98</v>
      </c>
      <c r="B12" s="103"/>
      <c r="C12" s="103"/>
      <c r="D12" s="103"/>
    </row>
    <row r="13" spans="1:4" s="25" customFormat="1" ht="9.9499999999999993" customHeight="1">
      <c r="A13" s="24"/>
      <c r="B13" s="24"/>
      <c r="C13" s="24"/>
      <c r="D13" s="24"/>
    </row>
    <row r="14" spans="1:4" s="25" customFormat="1" ht="49.5" customHeight="1">
      <c r="A14" s="103" t="s">
        <v>99</v>
      </c>
      <c r="B14" s="103"/>
      <c r="C14" s="103"/>
      <c r="D14" s="103"/>
    </row>
    <row r="15" spans="1:4" s="25" customFormat="1" ht="9.9499999999999993" customHeight="1">
      <c r="A15" s="24"/>
      <c r="B15" s="24"/>
      <c r="C15" s="24"/>
      <c r="D15" s="24"/>
    </row>
    <row r="16" spans="1:4" s="25" customFormat="1" ht="63.75" customHeight="1">
      <c r="A16" s="103" t="s">
        <v>100</v>
      </c>
      <c r="B16" s="103"/>
      <c r="C16" s="103"/>
      <c r="D16" s="103"/>
    </row>
    <row r="17" spans="1:4" s="25" customFormat="1" ht="9.9499999999999993" customHeight="1">
      <c r="A17" s="24"/>
      <c r="B17" s="24"/>
      <c r="C17" s="24"/>
      <c r="D17" s="24"/>
    </row>
    <row r="18" spans="1:4" s="25" customFormat="1" ht="50.25" customHeight="1">
      <c r="A18" s="103" t="s">
        <v>101</v>
      </c>
      <c r="B18" s="103"/>
      <c r="C18" s="103"/>
      <c r="D18" s="103"/>
    </row>
    <row r="19" spans="1:4" s="25" customFormat="1" ht="9.9499999999999993" customHeight="1">
      <c r="A19" s="24"/>
      <c r="B19" s="24"/>
      <c r="C19" s="24"/>
      <c r="D19" s="24"/>
    </row>
    <row r="20" spans="1:4" s="25" customFormat="1" ht="140.25" customHeight="1">
      <c r="A20" s="103" t="s">
        <v>102</v>
      </c>
      <c r="B20" s="103"/>
      <c r="C20" s="103"/>
      <c r="D20" s="103"/>
    </row>
    <row r="21" spans="1:4" s="25" customFormat="1" ht="5.25" customHeight="1">
      <c r="A21" s="73"/>
      <c r="B21" s="73"/>
      <c r="C21" s="73"/>
      <c r="D21" s="73"/>
    </row>
    <row r="22" spans="1:4" s="25" customFormat="1" ht="35.25" customHeight="1">
      <c r="A22" s="103" t="s">
        <v>119</v>
      </c>
      <c r="B22" s="103"/>
      <c r="C22" s="103"/>
      <c r="D22" s="103"/>
    </row>
    <row r="23" spans="1:4" s="25" customFormat="1" ht="8.25" customHeight="1">
      <c r="A23" s="73"/>
      <c r="B23" s="73"/>
      <c r="C23" s="73"/>
      <c r="D23" s="73"/>
    </row>
    <row r="24" spans="1:4" s="25" customFormat="1" ht="103.5" customHeight="1">
      <c r="A24" s="103" t="s">
        <v>118</v>
      </c>
      <c r="B24" s="103"/>
      <c r="C24" s="103"/>
      <c r="D24" s="103"/>
    </row>
    <row r="25" spans="1:4" s="25" customFormat="1" ht="65.25" customHeight="1">
      <c r="A25" s="103" t="s">
        <v>122</v>
      </c>
      <c r="B25" s="103"/>
      <c r="C25" s="103"/>
      <c r="D25" s="103"/>
    </row>
    <row r="26" spans="1:4" s="26" customFormat="1"/>
    <row r="27" spans="1:4" s="26"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25" zoomScaleSheetLayoutView="100" workbookViewId="0">
      <selection activeCell="J40" sqref="J40"/>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2" t="s">
        <v>107</v>
      </c>
      <c r="K1" s="112"/>
    </row>
    <row r="2" spans="1:11" ht="15" customHeight="1">
      <c r="A2" s="113" t="s">
        <v>57</v>
      </c>
      <c r="B2" s="113"/>
      <c r="C2" s="113"/>
      <c r="D2" s="113"/>
      <c r="E2" s="69" t="str">
        <f>'Информация для раскрытия'!B3</f>
        <v>май</v>
      </c>
      <c r="F2" s="27" t="str">
        <f>'Информация для раскрытия'!C3</f>
        <v>2020 г.</v>
      </c>
    </row>
    <row r="3" spans="1:11" ht="15" customHeight="1">
      <c r="A3" s="117" t="s">
        <v>134</v>
      </c>
      <c r="B3" s="117"/>
      <c r="C3" s="117"/>
      <c r="D3" s="117"/>
      <c r="E3" s="117"/>
      <c r="F3" s="117"/>
    </row>
    <row r="4" spans="1:11" ht="15">
      <c r="A4" s="9"/>
      <c r="B4" s="9"/>
      <c r="C4" s="9"/>
      <c r="D4" s="9"/>
      <c r="E4" s="9"/>
      <c r="F4" s="10"/>
    </row>
    <row r="5" spans="1:11" ht="15">
      <c r="A5" s="127" t="s">
        <v>92</v>
      </c>
      <c r="B5" s="121" t="s">
        <v>91</v>
      </c>
      <c r="C5" s="121"/>
      <c r="D5" s="121"/>
      <c r="E5" s="121"/>
      <c r="F5" s="121"/>
    </row>
    <row r="6" spans="1:11" ht="15">
      <c r="A6" s="128"/>
      <c r="B6" s="34" t="str">
        <f>+E2</f>
        <v>май</v>
      </c>
      <c r="C6" s="34" t="s">
        <v>127</v>
      </c>
      <c r="D6" s="34" t="s">
        <v>130</v>
      </c>
      <c r="E6" s="34" t="s">
        <v>131</v>
      </c>
      <c r="F6" s="36" t="s">
        <v>2</v>
      </c>
    </row>
    <row r="7" spans="1:11" s="28" customFormat="1" ht="15">
      <c r="A7" s="13" t="s">
        <v>17</v>
      </c>
      <c r="B7" s="82">
        <f>+B8</f>
        <v>0</v>
      </c>
      <c r="C7" s="83">
        <v>0</v>
      </c>
      <c r="D7" s="82">
        <f t="shared" ref="D7" si="0">+D8</f>
        <v>0</v>
      </c>
      <c r="E7" s="82">
        <f>+E8</f>
        <v>0</v>
      </c>
      <c r="F7" s="84">
        <f>SUM(B7:E7)</f>
        <v>0</v>
      </c>
    </row>
    <row r="8" spans="1:11" s="29" customFormat="1" ht="15">
      <c r="A8" s="14" t="s">
        <v>18</v>
      </c>
      <c r="B8" s="82">
        <f>+B9+B10</f>
        <v>0</v>
      </c>
      <c r="C8" s="83">
        <v>0</v>
      </c>
      <c r="D8" s="82">
        <f t="shared" ref="D8" si="1">+D9+D10</f>
        <v>0</v>
      </c>
      <c r="E8" s="82">
        <f>+E9+E10</f>
        <v>0</v>
      </c>
      <c r="F8" s="84">
        <f>SUM(B8:E8)</f>
        <v>0</v>
      </c>
    </row>
    <row r="9" spans="1:11" ht="18" customHeight="1">
      <c r="A9" s="1" t="s">
        <v>72</v>
      </c>
      <c r="B9" s="85"/>
      <c r="C9" s="86"/>
      <c r="D9" s="87"/>
      <c r="E9" s="85"/>
      <c r="F9" s="88">
        <f t="shared" ref="F9:F15" si="2">SUM(B9:E9)</f>
        <v>0</v>
      </c>
    </row>
    <row r="10" spans="1:11" ht="15.75" customHeight="1">
      <c r="A10" s="1" t="s">
        <v>105</v>
      </c>
      <c r="B10" s="85"/>
      <c r="C10" s="86"/>
      <c r="D10" s="87"/>
      <c r="E10" s="85"/>
      <c r="F10" s="88">
        <f t="shared" si="2"/>
        <v>0</v>
      </c>
    </row>
    <row r="11" spans="1:11" s="29" customFormat="1" ht="15" customHeight="1">
      <c r="A11" s="14" t="s">
        <v>19</v>
      </c>
      <c r="B11" s="82">
        <f>SUM(B12:B15)</f>
        <v>0</v>
      </c>
      <c r="C11" s="83">
        <f t="shared" ref="C11" si="3">SUM(C12:C15)</f>
        <v>0</v>
      </c>
      <c r="D11" s="82">
        <f>SUM(D12:D15)</f>
        <v>0</v>
      </c>
      <c r="E11" s="82">
        <f>SUM(E12:E15)</f>
        <v>0</v>
      </c>
      <c r="F11" s="84">
        <f t="shared" si="2"/>
        <v>0</v>
      </c>
    </row>
    <row r="12" spans="1:11" ht="18.75" customHeight="1">
      <c r="A12" s="1" t="s">
        <v>73</v>
      </c>
      <c r="B12" s="85"/>
      <c r="C12" s="86"/>
      <c r="D12" s="87"/>
      <c r="E12" s="85"/>
      <c r="F12" s="88">
        <f t="shared" si="2"/>
        <v>0</v>
      </c>
    </row>
    <row r="13" spans="1:11" ht="20.25" customHeight="1">
      <c r="A13" s="1" t="s">
        <v>74</v>
      </c>
      <c r="B13" s="85"/>
      <c r="C13" s="86"/>
      <c r="D13" s="87"/>
      <c r="E13" s="85"/>
      <c r="F13" s="88">
        <f t="shared" si="2"/>
        <v>0</v>
      </c>
    </row>
    <row r="14" spans="1:11" ht="36" customHeight="1">
      <c r="A14" s="1" t="s">
        <v>75</v>
      </c>
      <c r="B14" s="85"/>
      <c r="C14" s="86"/>
      <c r="D14" s="87"/>
      <c r="E14" s="85"/>
      <c r="F14" s="88">
        <f t="shared" si="2"/>
        <v>0</v>
      </c>
    </row>
    <row r="15" spans="1:11" ht="15">
      <c r="A15" s="1" t="s">
        <v>76</v>
      </c>
      <c r="B15" s="85"/>
      <c r="C15" s="85"/>
      <c r="D15" s="85"/>
      <c r="E15" s="85"/>
      <c r="F15" s="88">
        <f t="shared" si="2"/>
        <v>0</v>
      </c>
    </row>
    <row r="16" spans="1:11" s="29" customFormat="1" ht="31.5" customHeight="1">
      <c r="A16" s="14" t="s">
        <v>79</v>
      </c>
      <c r="B16" s="82">
        <v>0</v>
      </c>
      <c r="C16" s="82">
        <v>0</v>
      </c>
      <c r="D16" s="82">
        <v>0</v>
      </c>
      <c r="E16" s="84">
        <v>0</v>
      </c>
      <c r="F16" s="82">
        <f>SUM(B16:E16)</f>
        <v>0</v>
      </c>
    </row>
    <row r="17" spans="1:11" s="29" customFormat="1" ht="19.5" customHeight="1">
      <c r="A17" s="14" t="s">
        <v>20</v>
      </c>
      <c r="B17" s="118"/>
      <c r="C17" s="119"/>
      <c r="D17" s="119"/>
      <c r="E17" s="119"/>
      <c r="F17" s="120"/>
    </row>
    <row r="18" spans="1:11" ht="15">
      <c r="A18" s="1"/>
      <c r="B18" s="114"/>
      <c r="C18" s="115"/>
      <c r="D18" s="115"/>
      <c r="E18" s="115"/>
      <c r="F18" s="116"/>
    </row>
    <row r="19" spans="1:11" ht="15">
      <c r="A19" s="1"/>
      <c r="B19" s="114"/>
      <c r="C19" s="115"/>
      <c r="D19" s="115"/>
      <c r="E19" s="115"/>
      <c r="F19" s="116"/>
    </row>
    <row r="20" spans="1:11" ht="15">
      <c r="A20" s="1" t="s">
        <v>59</v>
      </c>
      <c r="B20" s="114"/>
      <c r="C20" s="115"/>
      <c r="D20" s="115"/>
      <c r="E20" s="115"/>
      <c r="F20" s="116"/>
    </row>
    <row r="21" spans="1:11" ht="15">
      <c r="A21" s="1"/>
      <c r="B21" s="123"/>
      <c r="C21" s="124"/>
      <c r="D21" s="124"/>
      <c r="E21" s="124"/>
      <c r="F21" s="125"/>
    </row>
    <row r="22" spans="1:11" ht="15">
      <c r="A22" s="1"/>
      <c r="B22" s="123"/>
      <c r="C22" s="124"/>
      <c r="D22" s="124"/>
      <c r="E22" s="124"/>
      <c r="F22" s="125"/>
    </row>
    <row r="23" spans="1:11" ht="15">
      <c r="A23" s="9"/>
      <c r="B23" s="9"/>
      <c r="C23" s="9"/>
      <c r="D23" s="9"/>
      <c r="E23" s="9"/>
      <c r="F23" s="10"/>
    </row>
    <row r="24" spans="1:11" ht="49.5" customHeight="1">
      <c r="A24" s="8"/>
      <c r="B24" s="9"/>
      <c r="C24" s="9"/>
      <c r="D24" s="9"/>
      <c r="E24" s="9"/>
      <c r="F24" s="10"/>
    </row>
    <row r="26" spans="1:11" s="4" customFormat="1" ht="15.75" customHeight="1">
      <c r="A26" s="126" t="s">
        <v>135</v>
      </c>
      <c r="B26" s="126"/>
      <c r="C26" s="126"/>
      <c r="D26" s="126"/>
      <c r="E26" s="126"/>
      <c r="F26" s="126"/>
      <c r="G26" s="69" t="str">
        <f>'Информация для раскрытия'!B3</f>
        <v>май</v>
      </c>
      <c r="H26" s="30" t="str">
        <f>F2</f>
        <v>2020 г.</v>
      </c>
      <c r="J26" s="31"/>
      <c r="K26" s="31"/>
    </row>
    <row r="27" spans="1:11" s="4" customFormat="1" ht="15"/>
    <row r="28" spans="1:11" s="4" customFormat="1" ht="15">
      <c r="A28" s="122" t="s">
        <v>0</v>
      </c>
      <c r="B28" s="122"/>
      <c r="C28" s="122"/>
      <c r="D28" s="122"/>
      <c r="E28" s="122"/>
      <c r="F28" s="122"/>
      <c r="G28" s="122"/>
      <c r="H28" s="122"/>
      <c r="I28" s="122"/>
      <c r="J28" s="122"/>
      <c r="K28" s="122"/>
    </row>
    <row r="29" spans="1:11" s="4" customFormat="1" ht="15" customHeight="1">
      <c r="A29" s="105" t="s">
        <v>141</v>
      </c>
      <c r="B29" s="107" t="s">
        <v>1</v>
      </c>
      <c r="C29" s="108"/>
      <c r="D29" s="108"/>
      <c r="E29" s="108"/>
      <c r="F29" s="109"/>
      <c r="G29" s="107" t="s">
        <v>106</v>
      </c>
      <c r="H29" s="108"/>
      <c r="I29" s="108"/>
      <c r="J29" s="108"/>
      <c r="K29" s="109"/>
    </row>
    <row r="30" spans="1:11" s="4" customFormat="1" ht="18" customHeight="1">
      <c r="A30" s="106"/>
      <c r="B30" s="34" t="str">
        <f>+B6</f>
        <v>май</v>
      </c>
      <c r="C30" s="34" t="str">
        <f t="shared" ref="C30:E30" si="4">+C6</f>
        <v>II квартал</v>
      </c>
      <c r="D30" s="34" t="str">
        <f t="shared" si="4"/>
        <v>III квартал</v>
      </c>
      <c r="E30" s="34" t="str">
        <f t="shared" si="4"/>
        <v>IV квартал</v>
      </c>
      <c r="F30" s="34" t="s">
        <v>2</v>
      </c>
      <c r="G30" s="34" t="str">
        <f>+B30</f>
        <v>май</v>
      </c>
      <c r="H30" s="34" t="str">
        <f>+C30</f>
        <v>II квартал</v>
      </c>
      <c r="I30" s="34" t="str">
        <f>+D30</f>
        <v>III квартал</v>
      </c>
      <c r="J30" s="34" t="str">
        <f>+E30</f>
        <v>IV квартал</v>
      </c>
      <c r="K30" s="34" t="str">
        <f t="shared" ref="K30" si="5">+F30</f>
        <v>год</v>
      </c>
    </row>
    <row r="31" spans="1:11" s="4" customFormat="1" ht="18" customHeight="1">
      <c r="A31" s="3" t="s">
        <v>109</v>
      </c>
      <c r="B31" s="6">
        <v>0</v>
      </c>
      <c r="C31" s="77">
        <v>0</v>
      </c>
      <c r="D31" s="77">
        <v>0</v>
      </c>
      <c r="E31" s="77">
        <v>0</v>
      </c>
      <c r="F31" s="6">
        <f>SUM(B31:E31)</f>
        <v>0</v>
      </c>
      <c r="G31" s="6">
        <v>0</v>
      </c>
      <c r="H31" s="77">
        <v>0</v>
      </c>
      <c r="I31" s="77">
        <v>0</v>
      </c>
      <c r="J31" s="77">
        <v>0</v>
      </c>
      <c r="K31" s="6">
        <f>SUM(G31:J31)</f>
        <v>0</v>
      </c>
    </row>
    <row r="32" spans="1:11" s="4" customFormat="1" ht="18" customHeight="1">
      <c r="A32" s="3" t="s">
        <v>110</v>
      </c>
      <c r="B32" s="6">
        <v>0</v>
      </c>
      <c r="C32" s="77">
        <v>0</v>
      </c>
      <c r="D32" s="77">
        <v>0</v>
      </c>
      <c r="E32" s="77">
        <v>0</v>
      </c>
      <c r="F32" s="6">
        <f>SUM(B32:E32)</f>
        <v>0</v>
      </c>
      <c r="G32" s="6">
        <v>0</v>
      </c>
      <c r="H32" s="77">
        <v>0</v>
      </c>
      <c r="I32" s="77">
        <v>0</v>
      </c>
      <c r="J32" s="77">
        <v>0</v>
      </c>
      <c r="K32" s="6">
        <f>SUM(G32:J32)</f>
        <v>0</v>
      </c>
    </row>
    <row r="33" spans="1:11" s="4" customFormat="1" ht="18" customHeight="1">
      <c r="A33" s="3" t="s">
        <v>111</v>
      </c>
      <c r="B33" s="6">
        <v>0</v>
      </c>
      <c r="C33" s="77">
        <v>0</v>
      </c>
      <c r="D33" s="77">
        <v>0</v>
      </c>
      <c r="E33" s="77">
        <v>0</v>
      </c>
      <c r="F33" s="6">
        <f>SUM(B33:E33)</f>
        <v>0</v>
      </c>
      <c r="G33" s="6">
        <v>0</v>
      </c>
      <c r="H33" s="77">
        <v>0</v>
      </c>
      <c r="I33" s="77">
        <v>0</v>
      </c>
      <c r="J33" s="77">
        <v>0</v>
      </c>
      <c r="K33" s="6">
        <f>SUM(G33:J33)</f>
        <v>0</v>
      </c>
    </row>
    <row r="34" spans="1:11" s="4" customFormat="1" ht="18" customHeight="1">
      <c r="A34" s="34" t="s">
        <v>142</v>
      </c>
      <c r="B34" s="7">
        <f>SUM(B31:B33)</f>
        <v>0</v>
      </c>
      <c r="C34" s="89">
        <f>SUM(C31:C33)</f>
        <v>0</v>
      </c>
      <c r="D34" s="89">
        <f>SUM(D31:D33)</f>
        <v>0</v>
      </c>
      <c r="E34" s="89">
        <f>SUM(E31:E33)</f>
        <v>0</v>
      </c>
      <c r="F34" s="7">
        <f>SUM(B34:E34)</f>
        <v>0</v>
      </c>
      <c r="G34" s="7">
        <f>SUM(G31:G33)</f>
        <v>0</v>
      </c>
      <c r="H34" s="89">
        <f>SUM(H31:H33)</f>
        <v>0</v>
      </c>
      <c r="I34" s="89">
        <f>SUM(I31:I33)</f>
        <v>0</v>
      </c>
      <c r="J34" s="89">
        <f>SUM(J31:J33)</f>
        <v>0</v>
      </c>
      <c r="K34" s="7">
        <f>SUM(G34:J34)</f>
        <v>0</v>
      </c>
    </row>
    <row r="35" spans="1:11" s="4" customFormat="1" ht="15">
      <c r="A35" s="5"/>
      <c r="B35" s="5"/>
      <c r="C35" s="5"/>
      <c r="D35" s="5"/>
      <c r="E35" s="5"/>
      <c r="F35" s="5"/>
      <c r="G35" s="5"/>
      <c r="H35" s="5"/>
      <c r="I35" s="5"/>
      <c r="J35" s="5"/>
      <c r="K35" s="5"/>
    </row>
    <row r="36" spans="1:11" s="4" customFormat="1" ht="19.5" customHeight="1">
      <c r="A36" s="110" t="s">
        <v>83</v>
      </c>
      <c r="B36" s="110"/>
      <c r="C36" s="110"/>
      <c r="D36" s="110"/>
      <c r="E36" s="110"/>
      <c r="F36" s="110"/>
      <c r="G36" s="110"/>
      <c r="H36" s="110"/>
      <c r="I36" s="110"/>
      <c r="J36" s="110"/>
      <c r="K36" s="110"/>
    </row>
    <row r="37" spans="1:11" s="4" customFormat="1" ht="15" customHeight="1">
      <c r="A37" s="105" t="s">
        <v>141</v>
      </c>
      <c r="B37" s="111" t="s">
        <v>77</v>
      </c>
      <c r="C37" s="111"/>
      <c r="D37" s="111"/>
      <c r="E37" s="111"/>
      <c r="F37" s="111"/>
      <c r="G37" s="111" t="s">
        <v>78</v>
      </c>
      <c r="H37" s="111"/>
      <c r="I37" s="111"/>
      <c r="J37" s="111"/>
      <c r="K37" s="111"/>
    </row>
    <row r="38" spans="1:11" s="4" customFormat="1" ht="15">
      <c r="A38" s="106"/>
      <c r="B38" s="34" t="str">
        <f>+B30</f>
        <v>май</v>
      </c>
      <c r="C38" s="34" t="str">
        <f t="shared" ref="C38:K41" si="6">+C30</f>
        <v>II квартал</v>
      </c>
      <c r="D38" s="34" t="str">
        <f t="shared" si="6"/>
        <v>III квартал</v>
      </c>
      <c r="E38" s="34" t="str">
        <f t="shared" si="6"/>
        <v>IV квартал</v>
      </c>
      <c r="F38" s="34" t="str">
        <f t="shared" si="6"/>
        <v>год</v>
      </c>
      <c r="G38" s="34" t="str">
        <f t="shared" si="6"/>
        <v>май</v>
      </c>
      <c r="H38" s="34" t="str">
        <f t="shared" si="6"/>
        <v>II квартал</v>
      </c>
      <c r="I38" s="34" t="str">
        <f t="shared" si="6"/>
        <v>III квартал</v>
      </c>
      <c r="J38" s="34" t="str">
        <f t="shared" si="6"/>
        <v>IV квартал</v>
      </c>
      <c r="K38" s="34" t="str">
        <f t="shared" si="6"/>
        <v>год</v>
      </c>
    </row>
    <row r="39" spans="1:11" s="4" customFormat="1" ht="18" customHeight="1">
      <c r="A39" s="3" t="s">
        <v>109</v>
      </c>
      <c r="B39" s="6">
        <v>0</v>
      </c>
      <c r="C39" s="77">
        <v>0</v>
      </c>
      <c r="D39" s="77">
        <v>0</v>
      </c>
      <c r="E39" s="77">
        <v>0</v>
      </c>
      <c r="F39" s="6">
        <f>SUM(B39:E39)</f>
        <v>0</v>
      </c>
      <c r="G39" s="6">
        <f>+G31</f>
        <v>0</v>
      </c>
      <c r="H39" s="77">
        <f t="shared" si="6"/>
        <v>0</v>
      </c>
      <c r="I39" s="77">
        <f t="shared" si="6"/>
        <v>0</v>
      </c>
      <c r="J39" s="77">
        <v>0</v>
      </c>
      <c r="K39" s="6">
        <f>SUM(G39:J39)</f>
        <v>0</v>
      </c>
    </row>
    <row r="40" spans="1:11" s="4" customFormat="1" ht="18" customHeight="1">
      <c r="A40" s="3" t="s">
        <v>110</v>
      </c>
      <c r="B40" s="6">
        <v>0</v>
      </c>
      <c r="C40" s="77">
        <v>0</v>
      </c>
      <c r="D40" s="77">
        <v>0</v>
      </c>
      <c r="E40" s="77">
        <v>0</v>
      </c>
      <c r="F40" s="6">
        <f>SUM(B40:E40)</f>
        <v>0</v>
      </c>
      <c r="G40" s="6">
        <v>0</v>
      </c>
      <c r="H40" s="77">
        <f t="shared" si="6"/>
        <v>0</v>
      </c>
      <c r="I40" s="77">
        <f t="shared" si="6"/>
        <v>0</v>
      </c>
      <c r="J40" s="77">
        <v>0</v>
      </c>
      <c r="K40" s="6">
        <f>SUM(G40:J40)</f>
        <v>0</v>
      </c>
    </row>
    <row r="41" spans="1:11" s="4" customFormat="1" ht="18" customHeight="1">
      <c r="A41" s="3" t="s">
        <v>111</v>
      </c>
      <c r="B41" s="6">
        <v>0</v>
      </c>
      <c r="C41" s="77">
        <v>0</v>
      </c>
      <c r="D41" s="77">
        <v>0</v>
      </c>
      <c r="E41" s="77">
        <v>0</v>
      </c>
      <c r="F41" s="6">
        <f>SUM(B41:E41)</f>
        <v>0</v>
      </c>
      <c r="G41" s="6">
        <v>0</v>
      </c>
      <c r="H41" s="77">
        <f t="shared" si="6"/>
        <v>0</v>
      </c>
      <c r="I41" s="77">
        <f t="shared" si="6"/>
        <v>0</v>
      </c>
      <c r="J41" s="77">
        <v>0</v>
      </c>
      <c r="K41" s="6">
        <f>SUM(G41:J41)</f>
        <v>0</v>
      </c>
    </row>
    <row r="42" spans="1:11" s="4" customFormat="1" ht="18" customHeight="1">
      <c r="A42" s="34" t="s">
        <v>142</v>
      </c>
      <c r="B42" s="7">
        <f>SUM(B39:B41)</f>
        <v>0</v>
      </c>
      <c r="C42" s="89">
        <f>SUM(C39:C41)</f>
        <v>0</v>
      </c>
      <c r="D42" s="89">
        <f>SUM(D39:D41)</f>
        <v>0</v>
      </c>
      <c r="E42" s="89">
        <f>SUM(E39:E41)</f>
        <v>0</v>
      </c>
      <c r="F42" s="7">
        <f>SUM(B42:E42)</f>
        <v>0</v>
      </c>
      <c r="G42" s="7">
        <f>SUM(G39:G41)</f>
        <v>0</v>
      </c>
      <c r="H42" s="89">
        <f>SUM(H39:H41)</f>
        <v>0</v>
      </c>
      <c r="I42" s="89">
        <f>SUM(I39:I41)</f>
        <v>0</v>
      </c>
      <c r="J42" s="89">
        <f>SUM(J39:J41)</f>
        <v>0</v>
      </c>
      <c r="K42" s="7">
        <f>SUM(G42:J42)</f>
        <v>0</v>
      </c>
    </row>
  </sheetData>
  <mergeCells count="20">
    <mergeCell ref="A28:K28"/>
    <mergeCell ref="B21:F21"/>
    <mergeCell ref="B22:F22"/>
    <mergeCell ref="A26:F26"/>
    <mergeCell ref="A5:A6"/>
    <mergeCell ref="B19:F19"/>
    <mergeCell ref="J1:K1"/>
    <mergeCell ref="A2:D2"/>
    <mergeCell ref="B20:F20"/>
    <mergeCell ref="A3:F3"/>
    <mergeCell ref="B18:F18"/>
    <mergeCell ref="B17:F17"/>
    <mergeCell ref="B5:F5"/>
    <mergeCell ref="A29:A30"/>
    <mergeCell ref="B29:F29"/>
    <mergeCell ref="G29:K29"/>
    <mergeCell ref="A36:K36"/>
    <mergeCell ref="A37:A38"/>
    <mergeCell ref="B37:F37"/>
    <mergeCell ref="G37:K37"/>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showGridLines="0" view="pageBreakPreview" zoomScaleSheetLayoutView="100" workbookViewId="0">
      <selection activeCell="A7" sqref="A7:E18"/>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2" t="s">
        <v>107</v>
      </c>
      <c r="E1" s="112"/>
    </row>
    <row r="2" spans="1:7" s="11" customFormat="1" ht="20.100000000000001" customHeight="1">
      <c r="A2" s="129" t="s">
        <v>33</v>
      </c>
      <c r="B2" s="129"/>
      <c r="C2" s="129"/>
      <c r="D2" s="129"/>
      <c r="E2" s="129"/>
      <c r="G2" s="64"/>
    </row>
    <row r="3" spans="1:7" s="11" customFormat="1" ht="20.100000000000001" customHeight="1">
      <c r="A3" s="131" t="s">
        <v>136</v>
      </c>
      <c r="B3" s="131"/>
      <c r="C3" s="70" t="str">
        <f>'Информация для раскрытия'!B3</f>
        <v>май</v>
      </c>
      <c r="D3" s="32" t="str">
        <f>'1)'!F2</f>
        <v>2020 г.</v>
      </c>
      <c r="E3" s="78"/>
      <c r="F3" s="2"/>
    </row>
    <row r="4" spans="1:7" s="11" customFormat="1">
      <c r="A4" s="130" t="s">
        <v>82</v>
      </c>
      <c r="B4" s="130"/>
      <c r="C4" s="130"/>
      <c r="D4" s="130"/>
      <c r="E4" s="130"/>
      <c r="F4" s="10"/>
    </row>
    <row r="5" spans="1:7" s="11" customFormat="1">
      <c r="A5" s="15"/>
      <c r="B5" s="78"/>
      <c r="C5" s="78"/>
      <c r="D5" s="78"/>
      <c r="E5" s="78"/>
      <c r="F5" s="10"/>
    </row>
    <row r="6" spans="1:7" s="16" customFormat="1" ht="45">
      <c r="A6" s="33" t="s">
        <v>21</v>
      </c>
      <c r="B6" s="33" t="s">
        <v>22</v>
      </c>
      <c r="C6" s="33" t="s">
        <v>23</v>
      </c>
      <c r="D6" s="33" t="s">
        <v>24</v>
      </c>
      <c r="E6" s="99" t="s">
        <v>25</v>
      </c>
    </row>
    <row r="7" spans="1:7" s="10" customFormat="1" ht="15" customHeight="1">
      <c r="A7" s="100" t="s">
        <v>26</v>
      </c>
      <c r="B7" s="100"/>
      <c r="C7" s="98"/>
      <c r="D7" s="98"/>
      <c r="E7" s="101"/>
    </row>
    <row r="8" spans="1:7" s="10" customFormat="1">
      <c r="A8" s="102" t="s">
        <v>144</v>
      </c>
      <c r="B8" s="17" t="s">
        <v>128</v>
      </c>
      <c r="C8" s="98">
        <v>43954</v>
      </c>
      <c r="D8" s="98">
        <v>43954</v>
      </c>
      <c r="E8" s="67">
        <v>24.6</v>
      </c>
    </row>
    <row r="9" spans="1:7" s="10" customFormat="1">
      <c r="A9" s="102" t="s">
        <v>145</v>
      </c>
      <c r="B9" s="17" t="s">
        <v>128</v>
      </c>
      <c r="C9" s="98">
        <v>43955</v>
      </c>
      <c r="D9" s="98">
        <v>43955</v>
      </c>
      <c r="E9" s="67">
        <v>24.6</v>
      </c>
    </row>
    <row r="10" spans="1:7" s="10" customFormat="1">
      <c r="A10" s="102" t="s">
        <v>146</v>
      </c>
      <c r="B10" s="17" t="s">
        <v>128</v>
      </c>
      <c r="C10" s="98">
        <v>43972</v>
      </c>
      <c r="D10" s="98">
        <v>43972</v>
      </c>
      <c r="E10" s="67">
        <v>32.799999999999997</v>
      </c>
    </row>
    <row r="11" spans="1:7" s="10" customFormat="1">
      <c r="A11" s="102" t="s">
        <v>147</v>
      </c>
      <c r="B11" s="17" t="s">
        <v>128</v>
      </c>
      <c r="C11" s="98">
        <v>43976</v>
      </c>
      <c r="D11" s="98">
        <v>43978</v>
      </c>
      <c r="E11" s="67">
        <v>90</v>
      </c>
    </row>
    <row r="12" spans="1:7" s="10" customFormat="1">
      <c r="A12" s="102" t="s">
        <v>148</v>
      </c>
      <c r="B12" s="17" t="s">
        <v>128</v>
      </c>
      <c r="C12" s="98">
        <v>43979</v>
      </c>
      <c r="D12" s="98">
        <v>43979</v>
      </c>
      <c r="E12" s="67">
        <v>32.799999999999997</v>
      </c>
    </row>
    <row r="13" spans="1:7" s="10" customFormat="1">
      <c r="A13" s="100"/>
      <c r="B13" s="100"/>
      <c r="C13" s="98"/>
      <c r="D13" s="98"/>
      <c r="E13" s="101"/>
    </row>
    <row r="14" spans="1:7" s="10" customFormat="1" ht="15" customHeight="1">
      <c r="A14" s="94" t="s">
        <v>27</v>
      </c>
      <c r="B14" s="93"/>
      <c r="C14" s="93"/>
      <c r="D14" s="93"/>
      <c r="E14" s="67"/>
    </row>
    <row r="15" spans="1:7" s="10" customFormat="1" ht="15" customHeight="1">
      <c r="A15" s="92"/>
      <c r="B15" s="17"/>
      <c r="C15" s="98"/>
      <c r="D15" s="98"/>
      <c r="E15" s="67"/>
    </row>
    <row r="16" spans="1:7" s="10" customFormat="1" ht="15" customHeight="1">
      <c r="A16" s="92" t="s">
        <v>28</v>
      </c>
      <c r="B16" s="17"/>
      <c r="C16" s="98"/>
      <c r="D16" s="98"/>
      <c r="E16" s="67"/>
    </row>
    <row r="17" spans="1:5" s="10" customFormat="1" ht="15" customHeight="1">
      <c r="A17" s="92" t="s">
        <v>149</v>
      </c>
      <c r="B17" s="17" t="s">
        <v>128</v>
      </c>
      <c r="C17" s="98">
        <v>43976</v>
      </c>
      <c r="D17" s="98">
        <v>43978</v>
      </c>
      <c r="E17" s="67">
        <v>24.8</v>
      </c>
    </row>
    <row r="18" spans="1:5" s="10" customFormat="1" ht="15" customHeight="1">
      <c r="A18" s="94"/>
      <c r="B18" s="93"/>
      <c r="C18" s="93"/>
      <c r="D18" s="93"/>
      <c r="E18" s="67"/>
    </row>
    <row r="19" spans="1:5" s="10" customFormat="1" ht="15" customHeight="1">
      <c r="A19" s="95"/>
      <c r="B19" s="93"/>
      <c r="C19" s="93"/>
      <c r="D19" s="93"/>
      <c r="E19" s="67"/>
    </row>
    <row r="20" spans="1:5" s="10" customFormat="1" ht="15" customHeight="1">
      <c r="A20" s="95"/>
      <c r="B20" s="93"/>
      <c r="C20" s="93"/>
      <c r="D20" s="93"/>
      <c r="E20" s="67"/>
    </row>
    <row r="21" spans="1:5" s="10" customFormat="1" ht="15" customHeight="1">
      <c r="A21" s="95"/>
      <c r="B21" s="93"/>
      <c r="C21" s="93"/>
      <c r="D21" s="93"/>
      <c r="E21" s="67"/>
    </row>
    <row r="22" spans="1:5" s="10" customFormat="1" ht="15" customHeight="1">
      <c r="A22" s="91"/>
      <c r="B22" s="17"/>
      <c r="C22" s="98"/>
      <c r="D22" s="98"/>
      <c r="E22" s="67"/>
    </row>
    <row r="23" spans="1:5" s="10" customFormat="1" ht="15" customHeight="1">
      <c r="A23" s="91"/>
      <c r="B23" s="17"/>
      <c r="C23" s="98"/>
      <c r="D23" s="98"/>
      <c r="E23" s="67"/>
    </row>
    <row r="24" spans="1:5" s="10" customFormat="1" ht="15" customHeight="1">
      <c r="A24" s="91"/>
      <c r="B24" s="17"/>
      <c r="C24" s="98"/>
      <c r="D24" s="98"/>
      <c r="E24" s="67"/>
    </row>
    <row r="25" spans="1:5" s="10" customFormat="1" ht="15" customHeight="1">
      <c r="A25" s="91"/>
      <c r="B25" s="17"/>
      <c r="C25" s="98"/>
      <c r="D25" s="98"/>
      <c r="E25" s="67"/>
    </row>
    <row r="26" spans="1:5" s="10" customFormat="1" ht="15" customHeight="1">
      <c r="A26" s="91"/>
      <c r="B26" s="17"/>
      <c r="C26" s="98"/>
      <c r="D26" s="98"/>
      <c r="E26" s="67"/>
    </row>
    <row r="27" spans="1:5" s="10" customFormat="1" ht="15" customHeight="1">
      <c r="A27" s="91"/>
      <c r="B27" s="17"/>
      <c r="C27" s="98"/>
      <c r="D27" s="98"/>
      <c r="E27" s="67"/>
    </row>
    <row r="28" spans="1:5" s="10" customFormat="1" ht="15" customHeight="1">
      <c r="A28" s="91"/>
      <c r="B28" s="17"/>
      <c r="C28" s="98"/>
      <c r="D28" s="98"/>
      <c r="E28" s="67"/>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SheetLayoutView="100" workbookViewId="0">
      <selection activeCell="A8" sqref="A8:H10"/>
    </sheetView>
  </sheetViews>
  <sheetFormatPr defaultRowHeight="15"/>
  <cols>
    <col min="1" max="1" width="4" style="4" customWidth="1"/>
    <col min="2" max="2" width="25.28515625" style="4" customWidth="1"/>
    <col min="3" max="3" width="12.7109375" style="4" customWidth="1"/>
    <col min="4" max="4" width="14.140625" style="4" customWidth="1"/>
    <col min="5" max="5" width="10" style="4" customWidth="1"/>
    <col min="6" max="6" width="17.28515625" style="4" customWidth="1"/>
    <col min="7" max="7" width="13.5703125" style="4" customWidth="1"/>
    <col min="8" max="8" width="33.85546875" style="4" customWidth="1"/>
    <col min="9" max="16384" width="9.140625" style="4"/>
  </cols>
  <sheetData>
    <row r="1" spans="1:8">
      <c r="G1" s="112" t="s">
        <v>107</v>
      </c>
      <c r="H1" s="112"/>
    </row>
    <row r="2" spans="1:8" ht="20.100000000000001" customHeight="1">
      <c r="A2" s="132" t="s">
        <v>34</v>
      </c>
      <c r="B2" s="132"/>
      <c r="C2" s="132"/>
      <c r="D2" s="132"/>
      <c r="E2" s="132"/>
      <c r="F2" s="132"/>
      <c r="G2" s="132"/>
      <c r="H2" s="132"/>
    </row>
    <row r="3" spans="1:8" ht="20.100000000000001" customHeight="1">
      <c r="A3" s="142" t="s">
        <v>137</v>
      </c>
      <c r="B3" s="142"/>
      <c r="C3" s="142"/>
      <c r="D3" s="142"/>
      <c r="E3" s="142"/>
      <c r="F3" s="71" t="str">
        <f>+'2)'!C3</f>
        <v>май</v>
      </c>
      <c r="G3" s="37" t="str">
        <f>+'[1]2)'!D3</f>
        <v>2020 г.</v>
      </c>
      <c r="H3" s="96"/>
    </row>
    <row r="4" spans="1:8" ht="12" customHeight="1">
      <c r="A4" s="96"/>
      <c r="B4" s="96"/>
      <c r="C4" s="96"/>
      <c r="D4" s="96"/>
      <c r="E4" s="96"/>
      <c r="F4" s="96"/>
      <c r="G4" s="96"/>
      <c r="H4" s="96"/>
    </row>
    <row r="5" spans="1:8">
      <c r="A5" s="133" t="s">
        <v>3</v>
      </c>
      <c r="B5" s="133"/>
      <c r="C5" s="133"/>
      <c r="D5" s="133"/>
      <c r="E5" s="133"/>
      <c r="F5" s="133"/>
      <c r="G5" s="133"/>
      <c r="H5" s="133"/>
    </row>
    <row r="6" spans="1:8" ht="90" customHeight="1">
      <c r="A6" s="134" t="s">
        <v>4</v>
      </c>
      <c r="B6" s="134" t="s">
        <v>5</v>
      </c>
      <c r="C6" s="134" t="s">
        <v>6</v>
      </c>
      <c r="D6" s="136" t="s">
        <v>7</v>
      </c>
      <c r="E6" s="137"/>
      <c r="F6" s="138" t="s">
        <v>8</v>
      </c>
      <c r="G6" s="139"/>
      <c r="H6" s="140" t="s">
        <v>9</v>
      </c>
    </row>
    <row r="7" spans="1:8" ht="75.75" customHeight="1">
      <c r="A7" s="135"/>
      <c r="B7" s="135"/>
      <c r="C7" s="135"/>
      <c r="D7" s="38" t="s">
        <v>10</v>
      </c>
      <c r="E7" s="38" t="s">
        <v>11</v>
      </c>
      <c r="F7" s="39" t="s">
        <v>12</v>
      </c>
      <c r="G7" s="39" t="s">
        <v>13</v>
      </c>
      <c r="H7" s="141"/>
    </row>
    <row r="8" spans="1:8" ht="20.100000000000001" customHeight="1">
      <c r="A8" s="40">
        <v>1</v>
      </c>
      <c r="B8" s="40" t="s">
        <v>132</v>
      </c>
      <c r="C8" s="40" t="s">
        <v>14</v>
      </c>
      <c r="D8" s="40">
        <v>10</v>
      </c>
      <c r="E8" s="41">
        <v>10</v>
      </c>
      <c r="F8" s="42">
        <v>10.3</v>
      </c>
      <c r="G8" s="42">
        <v>10.3</v>
      </c>
      <c r="H8" s="42">
        <v>10.3</v>
      </c>
    </row>
    <row r="9" spans="1:8" ht="20.100000000000001" customHeight="1">
      <c r="A9" s="40">
        <v>2</v>
      </c>
      <c r="B9" s="40" t="s">
        <v>109</v>
      </c>
      <c r="C9" s="40" t="s">
        <v>15</v>
      </c>
      <c r="D9" s="40">
        <v>31.5</v>
      </c>
      <c r="E9" s="41">
        <v>40</v>
      </c>
      <c r="F9" s="42">
        <v>48.1</v>
      </c>
      <c r="G9" s="42">
        <v>48.1</v>
      </c>
      <c r="H9" s="42">
        <v>48.1</v>
      </c>
    </row>
    <row r="10" spans="1:8" ht="19.5" customHeight="1">
      <c r="A10" s="40">
        <v>3</v>
      </c>
      <c r="B10" s="40" t="s">
        <v>110</v>
      </c>
      <c r="C10" s="40" t="s">
        <v>16</v>
      </c>
      <c r="D10" s="40">
        <v>80</v>
      </c>
      <c r="E10" s="43">
        <v>63</v>
      </c>
      <c r="F10" s="42">
        <v>109.5</v>
      </c>
      <c r="G10" s="42">
        <v>109.5</v>
      </c>
      <c r="H10" s="42">
        <v>109.5</v>
      </c>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0" zoomScaleSheetLayoutView="100" workbookViewId="0">
      <selection activeCell="A4" sqref="A4:XFD23"/>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2" t="s">
        <v>107</v>
      </c>
      <c r="L1" s="112"/>
    </row>
    <row r="2" spans="1:12" ht="19.5" customHeight="1">
      <c r="A2" s="148" t="s">
        <v>104</v>
      </c>
      <c r="B2" s="148"/>
      <c r="C2" s="148"/>
      <c r="D2" s="148"/>
      <c r="E2" s="148"/>
      <c r="F2" s="148"/>
      <c r="G2" s="148"/>
      <c r="H2" s="148"/>
      <c r="I2" s="148"/>
      <c r="J2" s="148"/>
      <c r="K2" s="148"/>
      <c r="L2" s="148"/>
    </row>
    <row r="3" spans="1:12" ht="15" customHeight="1">
      <c r="A3" s="143"/>
      <c r="B3" s="143"/>
      <c r="C3" s="143"/>
      <c r="D3" s="143"/>
      <c r="E3" s="143"/>
      <c r="F3" s="143"/>
      <c r="G3" s="143"/>
      <c r="H3" s="143"/>
      <c r="I3" s="143"/>
      <c r="J3" s="143"/>
      <c r="K3" s="143"/>
      <c r="L3" s="143"/>
    </row>
    <row r="4" spans="1:12" ht="15" customHeight="1">
      <c r="A4" s="149" t="s">
        <v>29</v>
      </c>
      <c r="B4" s="149"/>
      <c r="C4" s="149"/>
      <c r="D4" s="149"/>
      <c r="E4" s="149"/>
      <c r="F4" s="149"/>
      <c r="G4" s="149"/>
      <c r="H4" s="149"/>
      <c r="I4" s="149"/>
      <c r="J4" s="149"/>
      <c r="K4" s="149"/>
      <c r="L4" s="149"/>
    </row>
    <row r="5" spans="1:12" s="35" customFormat="1" ht="15" customHeight="1">
      <c r="A5" s="150" t="s">
        <v>52</v>
      </c>
      <c r="B5" s="150"/>
      <c r="C5" s="150"/>
      <c r="D5" s="150"/>
      <c r="E5" s="150"/>
      <c r="F5" s="150"/>
      <c r="G5" s="150"/>
      <c r="H5" s="150"/>
      <c r="I5" s="150"/>
      <c r="J5" s="150"/>
      <c r="K5" s="150"/>
      <c r="L5" s="150"/>
    </row>
    <row r="6" spans="1:12" ht="96" customHeight="1">
      <c r="A6" s="151" t="s">
        <v>53</v>
      </c>
      <c r="B6" s="151"/>
      <c r="C6" s="151"/>
      <c r="D6" s="151"/>
      <c r="E6" s="151"/>
      <c r="F6" s="151"/>
      <c r="G6" s="151"/>
      <c r="H6" s="151"/>
      <c r="I6" s="151"/>
      <c r="J6" s="151"/>
      <c r="K6" s="151"/>
      <c r="L6" s="151"/>
    </row>
    <row r="7" spans="1:12" ht="30" customHeight="1">
      <c r="A7" s="151" t="s">
        <v>54</v>
      </c>
      <c r="B7" s="151"/>
      <c r="C7" s="151"/>
      <c r="D7" s="151"/>
      <c r="E7" s="151"/>
      <c r="F7" s="151"/>
      <c r="G7" s="151"/>
      <c r="H7" s="151"/>
      <c r="I7" s="151"/>
      <c r="J7" s="151"/>
      <c r="K7" s="151"/>
      <c r="L7" s="151"/>
    </row>
    <row r="8" spans="1:12" ht="30" customHeight="1">
      <c r="A8" s="151" t="s">
        <v>60</v>
      </c>
      <c r="B8" s="151"/>
      <c r="C8" s="151"/>
      <c r="D8" s="151"/>
      <c r="E8" s="151"/>
      <c r="F8" s="151"/>
      <c r="G8" s="151"/>
      <c r="H8" s="151"/>
      <c r="I8" s="151"/>
      <c r="J8" s="151"/>
      <c r="K8" s="151"/>
      <c r="L8" s="151"/>
    </row>
    <row r="9" spans="1:12" ht="15" customHeight="1">
      <c r="A9" s="97"/>
      <c r="B9" s="44"/>
      <c r="C9" s="44"/>
      <c r="D9" s="44"/>
      <c r="E9" s="44"/>
      <c r="F9" s="44"/>
      <c r="G9" s="44"/>
      <c r="H9" s="44"/>
      <c r="I9" s="44"/>
      <c r="J9" s="44"/>
      <c r="K9" s="44"/>
      <c r="L9" s="44"/>
    </row>
    <row r="10" spans="1:12" ht="15" customHeight="1">
      <c r="A10" s="149" t="s">
        <v>30</v>
      </c>
      <c r="B10" s="149"/>
      <c r="C10" s="149"/>
      <c r="D10" s="149"/>
      <c r="E10" s="149"/>
      <c r="F10" s="149"/>
      <c r="G10" s="149"/>
      <c r="H10" s="149"/>
      <c r="I10" s="149"/>
      <c r="J10" s="149"/>
      <c r="K10" s="149"/>
      <c r="L10" s="149"/>
    </row>
    <row r="11" spans="1:12" ht="64.5" customHeight="1">
      <c r="A11" s="144" t="s">
        <v>46</v>
      </c>
      <c r="B11" s="144"/>
      <c r="C11" s="144"/>
      <c r="D11" s="144"/>
      <c r="E11" s="144"/>
      <c r="F11" s="144"/>
      <c r="G11" s="144"/>
      <c r="H11" s="144"/>
      <c r="I11" s="144"/>
      <c r="J11" s="144"/>
      <c r="K11" s="144"/>
      <c r="L11" s="144"/>
    </row>
    <row r="12" spans="1:12" ht="45.75" customHeight="1">
      <c r="A12" s="144" t="s">
        <v>31</v>
      </c>
      <c r="B12" s="144"/>
      <c r="C12" s="144"/>
      <c r="D12" s="144"/>
      <c r="E12" s="144"/>
      <c r="F12" s="144"/>
      <c r="G12" s="144"/>
      <c r="H12" s="144"/>
      <c r="I12" s="144"/>
      <c r="J12" s="144"/>
      <c r="K12" s="144"/>
      <c r="L12" s="144"/>
    </row>
    <row r="13" spans="1:12" ht="18" customHeight="1">
      <c r="A13" s="147" t="s">
        <v>47</v>
      </c>
      <c r="B13" s="147"/>
      <c r="C13" s="147"/>
      <c r="D13" s="147"/>
      <c r="E13" s="147"/>
      <c r="F13" s="147"/>
      <c r="G13" s="147"/>
      <c r="H13" s="147"/>
      <c r="I13" s="147"/>
      <c r="J13" s="147"/>
      <c r="K13" s="147"/>
      <c r="L13" s="147"/>
    </row>
    <row r="14" spans="1:12" ht="48.75" customHeight="1">
      <c r="A14" s="144" t="s">
        <v>48</v>
      </c>
      <c r="B14" s="144"/>
      <c r="C14" s="144"/>
      <c r="D14" s="144"/>
      <c r="E14" s="144"/>
      <c r="F14" s="144"/>
      <c r="G14" s="144"/>
      <c r="H14" s="144"/>
      <c r="I14" s="144"/>
      <c r="J14" s="144"/>
      <c r="K14" s="144"/>
      <c r="L14" s="144"/>
    </row>
    <row r="15" spans="1:12" ht="45" customHeight="1">
      <c r="A15" s="144" t="s">
        <v>49</v>
      </c>
      <c r="B15" s="144"/>
      <c r="C15" s="144"/>
      <c r="D15" s="144"/>
      <c r="E15" s="144"/>
      <c r="F15" s="144"/>
      <c r="G15" s="144"/>
      <c r="H15" s="144"/>
      <c r="I15" s="144"/>
      <c r="J15" s="144"/>
      <c r="K15" s="144"/>
      <c r="L15" s="144"/>
    </row>
    <row r="16" spans="1:12">
      <c r="A16" s="144" t="s">
        <v>50</v>
      </c>
      <c r="B16" s="144"/>
      <c r="C16" s="144"/>
      <c r="D16" s="144"/>
      <c r="E16" s="144"/>
      <c r="F16" s="144"/>
      <c r="G16" s="144"/>
      <c r="H16" s="144"/>
      <c r="I16" s="144"/>
      <c r="J16" s="144"/>
      <c r="K16" s="144"/>
      <c r="L16" s="144"/>
    </row>
    <row r="17" spans="1:13" ht="62.25" customHeight="1">
      <c r="A17" s="145" t="s">
        <v>61</v>
      </c>
      <c r="B17" s="144"/>
      <c r="C17" s="144"/>
      <c r="D17" s="144"/>
      <c r="E17" s="144"/>
      <c r="F17" s="144"/>
      <c r="G17" s="144"/>
      <c r="H17" s="144"/>
      <c r="I17" s="144"/>
      <c r="J17" s="144"/>
      <c r="K17" s="144"/>
      <c r="L17" s="144"/>
    </row>
    <row r="18" spans="1:13" ht="33" customHeight="1">
      <c r="A18" s="144" t="s">
        <v>51</v>
      </c>
      <c r="B18" s="144"/>
      <c r="C18" s="144"/>
      <c r="D18" s="144"/>
      <c r="E18" s="144"/>
      <c r="F18" s="144"/>
      <c r="G18" s="144"/>
      <c r="H18" s="144"/>
      <c r="I18" s="144"/>
      <c r="J18" s="144"/>
      <c r="K18" s="144"/>
      <c r="L18" s="144"/>
    </row>
    <row r="19" spans="1:13" ht="46.5" customHeight="1">
      <c r="A19" s="144" t="s">
        <v>62</v>
      </c>
      <c r="B19" s="144"/>
      <c r="C19" s="144"/>
      <c r="D19" s="144"/>
      <c r="E19" s="144"/>
      <c r="F19" s="144"/>
      <c r="G19" s="144"/>
      <c r="H19" s="144"/>
      <c r="I19" s="144"/>
      <c r="J19" s="144"/>
      <c r="K19" s="144"/>
      <c r="L19" s="144"/>
    </row>
    <row r="20" spans="1:13" ht="15" customHeight="1">
      <c r="A20" s="143"/>
      <c r="B20" s="143"/>
      <c r="C20" s="143"/>
      <c r="D20" s="143"/>
      <c r="E20" s="143"/>
      <c r="F20" s="143"/>
      <c r="G20" s="143"/>
      <c r="H20" s="143"/>
      <c r="I20" s="143"/>
      <c r="J20" s="143"/>
      <c r="K20" s="143"/>
      <c r="L20" s="143"/>
    </row>
    <row r="21" spans="1:13" ht="30" customHeight="1">
      <c r="A21" s="146" t="s">
        <v>114</v>
      </c>
      <c r="B21" s="146"/>
      <c r="C21" s="146"/>
      <c r="D21" s="146"/>
      <c r="E21" s="146"/>
      <c r="F21" s="146"/>
      <c r="G21" s="146"/>
      <c r="H21" s="146"/>
      <c r="I21" s="146"/>
      <c r="J21" s="146"/>
      <c r="K21" s="146"/>
      <c r="L21" s="66" t="s">
        <v>112</v>
      </c>
      <c r="M21" s="66"/>
    </row>
    <row r="23" spans="1:13" ht="30" customHeight="1">
      <c r="A23" s="146" t="s">
        <v>115</v>
      </c>
      <c r="B23" s="146"/>
      <c r="C23" s="146"/>
      <c r="D23" s="146"/>
      <c r="E23" s="146"/>
      <c r="F23" s="146"/>
      <c r="G23" s="146"/>
      <c r="H23" s="146"/>
      <c r="I23" s="146"/>
      <c r="J23" s="146"/>
      <c r="K23" s="146"/>
      <c r="L23" s="66" t="s">
        <v>112</v>
      </c>
      <c r="M23" s="66"/>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topLeftCell="A19" zoomScaleSheetLayoutView="100" workbookViewId="0">
      <selection activeCell="B22" sqref="B22"/>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2" t="s">
        <v>107</v>
      </c>
      <c r="E1" s="112"/>
    </row>
    <row r="2" spans="1:8" ht="15" customHeight="1">
      <c r="A2" s="132" t="s">
        <v>35</v>
      </c>
      <c r="B2" s="132"/>
      <c r="C2" s="132"/>
      <c r="D2" s="132"/>
      <c r="E2" s="132"/>
      <c r="F2" s="45"/>
      <c r="G2" s="45"/>
      <c r="H2" s="45"/>
    </row>
    <row r="3" spans="1:8" ht="15" customHeight="1">
      <c r="A3" s="142" t="s">
        <v>138</v>
      </c>
      <c r="B3" s="142"/>
      <c r="C3" s="142"/>
      <c r="D3" s="71" t="str">
        <f>'Информация для раскрытия'!B3</f>
        <v>май</v>
      </c>
      <c r="E3" s="37" t="str">
        <f>'3)'!G3</f>
        <v>2020 г.</v>
      </c>
      <c r="F3" s="45"/>
      <c r="G3" s="45"/>
      <c r="H3" s="45"/>
    </row>
    <row r="4" spans="1:8" ht="9.75" customHeight="1">
      <c r="A4" s="79"/>
      <c r="B4" s="79"/>
      <c r="C4" s="79"/>
      <c r="D4" s="63"/>
      <c r="E4" s="37"/>
      <c r="F4" s="45"/>
      <c r="G4" s="45"/>
      <c r="H4" s="45"/>
    </row>
    <row r="5" spans="1:8" ht="16.5" customHeight="1">
      <c r="A5" s="134" t="s">
        <v>4</v>
      </c>
      <c r="B5" s="134" t="s">
        <v>5</v>
      </c>
      <c r="C5" s="134" t="s">
        <v>25</v>
      </c>
      <c r="D5" s="155" t="s">
        <v>32</v>
      </c>
      <c r="E5" s="155"/>
    </row>
    <row r="6" spans="1:8" ht="18" customHeight="1">
      <c r="A6" s="135"/>
      <c r="B6" s="135"/>
      <c r="C6" s="135"/>
      <c r="D6" s="155"/>
      <c r="E6" s="155"/>
    </row>
    <row r="7" spans="1:8">
      <c r="A7" s="46">
        <v>1</v>
      </c>
      <c r="B7" s="47" t="s">
        <v>40</v>
      </c>
      <c r="C7" s="48">
        <f>+C8+C9+C10</f>
        <v>0</v>
      </c>
      <c r="D7" s="153"/>
      <c r="E7" s="153"/>
    </row>
    <row r="8" spans="1:8">
      <c r="A8" s="49" t="s">
        <v>42</v>
      </c>
      <c r="B8" s="50" t="s">
        <v>66</v>
      </c>
      <c r="C8" s="51">
        <v>0</v>
      </c>
      <c r="D8" s="152"/>
      <c r="E8" s="152"/>
    </row>
    <row r="9" spans="1:8" ht="15" customHeight="1">
      <c r="A9" s="49" t="s">
        <v>43</v>
      </c>
      <c r="B9" s="50" t="s">
        <v>45</v>
      </c>
      <c r="C9" s="51">
        <v>0</v>
      </c>
      <c r="D9" s="152"/>
      <c r="E9" s="152"/>
    </row>
    <row r="10" spans="1:8" ht="33" customHeight="1">
      <c r="A10" s="49" t="s">
        <v>44</v>
      </c>
      <c r="B10" s="50" t="s">
        <v>41</v>
      </c>
      <c r="C10" s="51">
        <v>0</v>
      </c>
      <c r="D10" s="152"/>
      <c r="E10" s="152"/>
    </row>
    <row r="11" spans="1:8">
      <c r="A11" s="46">
        <v>2</v>
      </c>
      <c r="B11" s="47" t="s">
        <v>84</v>
      </c>
      <c r="C11" s="48">
        <f>+C12+C13+C14</f>
        <v>0</v>
      </c>
      <c r="D11" s="153"/>
      <c r="E11" s="153"/>
    </row>
    <row r="12" spans="1:8">
      <c r="A12" s="49" t="s">
        <v>63</v>
      </c>
      <c r="B12" s="50" t="s">
        <v>66</v>
      </c>
      <c r="C12" s="51">
        <v>0</v>
      </c>
      <c r="D12" s="152"/>
      <c r="E12" s="152"/>
    </row>
    <row r="13" spans="1:8" ht="15" customHeight="1">
      <c r="A13" s="49" t="s">
        <v>64</v>
      </c>
      <c r="B13" s="50" t="s">
        <v>45</v>
      </c>
      <c r="C13" s="51">
        <v>0</v>
      </c>
      <c r="D13" s="152"/>
      <c r="E13" s="152"/>
    </row>
    <row r="14" spans="1:8" ht="30" customHeight="1">
      <c r="A14" s="49" t="s">
        <v>65</v>
      </c>
      <c r="B14" s="50" t="s">
        <v>41</v>
      </c>
      <c r="C14" s="51">
        <v>0</v>
      </c>
      <c r="D14" s="152"/>
      <c r="E14" s="152"/>
    </row>
    <row r="15" spans="1:8">
      <c r="A15" s="46">
        <v>3</v>
      </c>
      <c r="B15" s="47" t="s">
        <v>80</v>
      </c>
      <c r="C15" s="48">
        <f>+C16+C17+C18</f>
        <v>0</v>
      </c>
      <c r="D15" s="153"/>
      <c r="E15" s="153"/>
    </row>
    <row r="16" spans="1:8" ht="33" customHeight="1">
      <c r="A16" s="49" t="s">
        <v>67</v>
      </c>
      <c r="B16" s="50" t="s">
        <v>66</v>
      </c>
      <c r="C16" s="51">
        <v>0</v>
      </c>
      <c r="D16" s="152"/>
      <c r="E16" s="152"/>
    </row>
    <row r="17" spans="1:5" ht="45.75" customHeight="1">
      <c r="A17" s="49" t="s">
        <v>68</v>
      </c>
      <c r="B17" s="50" t="s">
        <v>45</v>
      </c>
      <c r="C17" s="51">
        <v>0</v>
      </c>
      <c r="D17" s="152"/>
      <c r="E17" s="152"/>
    </row>
    <row r="18" spans="1:5" ht="32.25" customHeight="1">
      <c r="A18" s="49" t="s">
        <v>69</v>
      </c>
      <c r="B18" s="50" t="s">
        <v>41</v>
      </c>
      <c r="C18" s="51">
        <v>0</v>
      </c>
      <c r="D18" s="152"/>
      <c r="E18" s="152"/>
    </row>
    <row r="19" spans="1:5" s="35" customFormat="1">
      <c r="A19" s="46">
        <v>4</v>
      </c>
      <c r="B19" s="47" t="s">
        <v>71</v>
      </c>
      <c r="C19" s="48">
        <f>+C20+C21+C22</f>
        <v>0</v>
      </c>
      <c r="D19" s="153"/>
      <c r="E19" s="153"/>
    </row>
    <row r="20" spans="1:5" ht="15" customHeight="1">
      <c r="A20" s="49" t="s">
        <v>85</v>
      </c>
      <c r="B20" s="50" t="s">
        <v>66</v>
      </c>
      <c r="C20" s="51">
        <v>0</v>
      </c>
      <c r="D20" s="152"/>
      <c r="E20" s="152"/>
    </row>
    <row r="21" spans="1:5" ht="15" customHeight="1">
      <c r="A21" s="49" t="s">
        <v>86</v>
      </c>
      <c r="B21" s="50" t="s">
        <v>45</v>
      </c>
      <c r="C21" s="51">
        <v>0</v>
      </c>
      <c r="D21" s="152"/>
      <c r="E21" s="152"/>
    </row>
    <row r="22" spans="1:5" ht="31.5" customHeight="1">
      <c r="A22" s="49" t="s">
        <v>87</v>
      </c>
      <c r="B22" s="50" t="s">
        <v>41</v>
      </c>
      <c r="C22" s="51">
        <v>0</v>
      </c>
      <c r="D22" s="152"/>
      <c r="E22" s="152"/>
    </row>
    <row r="23" spans="1:5" s="35" customFormat="1">
      <c r="A23" s="46">
        <v>5</v>
      </c>
      <c r="B23" s="47" t="s">
        <v>70</v>
      </c>
      <c r="C23" s="48">
        <f>+C24+C25+C26</f>
        <v>0</v>
      </c>
      <c r="D23" s="153"/>
      <c r="E23" s="153"/>
    </row>
    <row r="24" spans="1:5" ht="15" customHeight="1">
      <c r="A24" s="49" t="s">
        <v>88</v>
      </c>
      <c r="B24" s="50" t="s">
        <v>66</v>
      </c>
      <c r="C24" s="51">
        <v>0</v>
      </c>
      <c r="D24" s="152"/>
      <c r="E24" s="152"/>
    </row>
    <row r="25" spans="1:5" ht="15" customHeight="1">
      <c r="A25" s="49" t="s">
        <v>89</v>
      </c>
      <c r="B25" s="50" t="s">
        <v>45</v>
      </c>
      <c r="C25" s="51">
        <v>0</v>
      </c>
      <c r="D25" s="152"/>
      <c r="E25" s="152"/>
    </row>
    <row r="26" spans="1:5" ht="32.25" customHeight="1">
      <c r="A26" s="49" t="s">
        <v>90</v>
      </c>
      <c r="B26" s="50" t="s">
        <v>41</v>
      </c>
      <c r="C26" s="51">
        <v>0</v>
      </c>
      <c r="D26" s="156"/>
      <c r="E26" s="157"/>
    </row>
    <row r="27" spans="1:5" s="52" customFormat="1">
      <c r="A27" s="154" t="s">
        <v>108</v>
      </c>
      <c r="B27" s="154"/>
      <c r="C27" s="154"/>
      <c r="D27" s="154"/>
      <c r="E27" s="154"/>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87"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A10" sqref="A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2" t="s">
        <v>107</v>
      </c>
      <c r="F1" s="112"/>
    </row>
    <row r="2" spans="1:10" s="12" customFormat="1" ht="20.100000000000001" customHeight="1">
      <c r="A2" s="160" t="s">
        <v>38</v>
      </c>
      <c r="B2" s="160"/>
      <c r="C2" s="160"/>
      <c r="D2" s="160"/>
      <c r="E2" s="160"/>
      <c r="F2" s="160"/>
    </row>
    <row r="3" spans="1:10" s="12" customFormat="1" ht="20.100000000000001" customHeight="1">
      <c r="A3" s="58" t="s">
        <v>39</v>
      </c>
      <c r="B3" s="72" t="str">
        <f>+'5)'!D3</f>
        <v>май</v>
      </c>
      <c r="C3" s="59" t="str">
        <f>+'5)'!$E$3</f>
        <v>2020 г.</v>
      </c>
      <c r="D3" s="60" t="s">
        <v>56</v>
      </c>
      <c r="E3" s="62"/>
      <c r="J3" s="62" t="s">
        <v>56</v>
      </c>
    </row>
    <row r="4" spans="1:10" ht="18" customHeight="1"/>
    <row r="5" spans="1:10" ht="20.100000000000001" customHeight="1">
      <c r="A5" s="53" t="s">
        <v>93</v>
      </c>
      <c r="B5" s="159" t="s">
        <v>58</v>
      </c>
      <c r="C5" s="159" t="s">
        <v>81</v>
      </c>
      <c r="D5" s="159" t="s">
        <v>55</v>
      </c>
      <c r="E5" s="158" t="s">
        <v>116</v>
      </c>
      <c r="F5" s="158" t="s">
        <v>117</v>
      </c>
    </row>
    <row r="6" spans="1:10" ht="20.100000000000001" customHeight="1">
      <c r="A6" s="53" t="s">
        <v>36</v>
      </c>
      <c r="B6" s="159"/>
      <c r="C6" s="159"/>
      <c r="D6" s="159"/>
      <c r="E6" s="159"/>
      <c r="F6" s="159"/>
    </row>
    <row r="7" spans="1:10" ht="20.100000000000001" customHeight="1">
      <c r="A7" s="53" t="s">
        <v>91</v>
      </c>
      <c r="B7" s="159"/>
      <c r="C7" s="159"/>
      <c r="D7" s="159"/>
      <c r="E7" s="159"/>
      <c r="F7" s="159"/>
    </row>
    <row r="8" spans="1:10" ht="20.100000000000001" customHeight="1">
      <c r="A8" s="65" t="s">
        <v>94</v>
      </c>
      <c r="B8" s="54"/>
      <c r="C8" s="55"/>
      <c r="D8" s="56"/>
      <c r="E8" s="56"/>
      <c r="F8" s="56"/>
    </row>
    <row r="9" spans="1:10" ht="20.100000000000001" customHeight="1">
      <c r="A9" s="61" t="s">
        <v>37</v>
      </c>
      <c r="B9" s="54"/>
      <c r="C9" s="55"/>
      <c r="D9" s="56"/>
      <c r="E9" s="56"/>
      <c r="F9" s="56"/>
    </row>
    <row r="10" spans="1:10" ht="20.100000000000001" customHeight="1">
      <c r="A10" s="57" t="str">
        <f>CONCATENATE(B3,D3,C3)</f>
        <v>май_2020 г.</v>
      </c>
      <c r="B10" s="80">
        <v>138642</v>
      </c>
      <c r="C10" s="90">
        <f>D10/B10</f>
        <v>2.1657199838432799</v>
      </c>
      <c r="D10" s="81">
        <v>300259.75</v>
      </c>
      <c r="E10" s="81">
        <v>60051.95</v>
      </c>
      <c r="F10" s="81">
        <v>360311.7</v>
      </c>
    </row>
    <row r="12" spans="1:10" ht="17.25" customHeight="1">
      <c r="A12" s="161" t="s">
        <v>139</v>
      </c>
      <c r="B12" s="161"/>
      <c r="C12" s="161"/>
      <c r="D12" s="161"/>
      <c r="E12" s="161"/>
      <c r="F12" s="161"/>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0" t="s">
        <v>120</v>
      </c>
      <c r="B1" s="160"/>
      <c r="C1" s="160"/>
      <c r="D1" s="160"/>
      <c r="E1" s="160"/>
      <c r="F1" s="160"/>
      <c r="G1" s="160"/>
      <c r="H1" s="160"/>
      <c r="I1" s="160"/>
      <c r="J1" s="160"/>
      <c r="K1" s="162" t="s">
        <v>107</v>
      </c>
      <c r="L1" s="162"/>
    </row>
    <row r="2" spans="1:12" s="12" customFormat="1" ht="20.100000000000001" customHeight="1">
      <c r="D2" s="60" t="s">
        <v>56</v>
      </c>
      <c r="E2" s="58" t="s">
        <v>39</v>
      </c>
      <c r="F2" s="72" t="str">
        <f>+'Информация для раскрытия'!$B$3</f>
        <v>май</v>
      </c>
      <c r="G2" s="59" t="str">
        <f>+'5)'!$E$3</f>
        <v>2020 г.</v>
      </c>
      <c r="J2" s="62"/>
    </row>
    <row r="4" spans="1:12" ht="27" customHeight="1">
      <c r="A4" s="163" t="s">
        <v>121</v>
      </c>
      <c r="B4" s="163"/>
      <c r="C4" s="163"/>
      <c r="D4" s="163"/>
      <c r="E4" s="163"/>
      <c r="F4" s="163"/>
      <c r="G4" s="163"/>
      <c r="H4" s="163"/>
      <c r="I4" s="163"/>
      <c r="J4" s="163"/>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I12" sqref="I12"/>
    </sheetView>
  </sheetViews>
  <sheetFormatPr defaultRowHeight="12.75"/>
  <cols>
    <col min="1" max="16384" width="9.140625" style="74"/>
  </cols>
  <sheetData>
    <row r="1" spans="1:12" ht="87" customHeight="1">
      <c r="A1" s="164" t="s">
        <v>123</v>
      </c>
      <c r="B1" s="164"/>
      <c r="C1" s="164"/>
      <c r="D1" s="164"/>
      <c r="E1" s="164"/>
      <c r="F1" s="164"/>
      <c r="G1" s="164"/>
      <c r="H1" s="164"/>
      <c r="I1" s="164"/>
      <c r="J1" s="164"/>
      <c r="K1" s="165" t="s">
        <v>107</v>
      </c>
      <c r="L1" s="165"/>
    </row>
    <row r="4" spans="1:12" ht="15.75">
      <c r="A4" s="75" t="s">
        <v>125</v>
      </c>
      <c r="B4" s="76" t="s">
        <v>129</v>
      </c>
      <c r="D4" s="166"/>
      <c r="E4" s="166"/>
    </row>
    <row r="6" spans="1:12">
      <c r="A6" s="75" t="s">
        <v>124</v>
      </c>
      <c r="B6" s="76" t="s">
        <v>126</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jkVAGRm70DMrYpDKYbOUZPX9TAGE2/EokLGL5B41Swk=</DigestValue>
    </Reference>
    <Reference URI="#idOfficeObject" Type="http://www.w3.org/2000/09/xmldsig#Object">
      <DigestMethod Algorithm="urn:ietf:params:xml:ns:cpxmlsec:algorithms:gostr34112012-256"/>
      <DigestValue>+RH0ryfMXGQUaipG8mHmn7L3Y3JmIZ5sJ2i7a+2T58E=</DigestValue>
    </Reference>
    <Reference URI="#idValidSigLnImg" Type="http://www.w3.org/2000/09/xmldsig#Object">
      <DigestMethod Algorithm="urn:ietf:params:xml:ns:cpxmlsec:algorithms:gostr34112012-256"/>
      <DigestValue>Tx6h4NLWKvWcnxJw2rV1aOHuSOKt+ivuRk5oM2ovV1Y=</DigestValue>
    </Reference>
    <Reference URI="#idInvalidSigLnImg" Type="http://www.w3.org/2000/09/xmldsig#Object">
      <DigestMethod Algorithm="urn:ietf:params:xml:ns:cpxmlsec:algorithms:gostr34112012-256"/>
      <DigestValue>TJ9sDKHRk7TagrypaswkGKSwqjMTjZAQhGULmvni+QM=</DigestValue>
    </Reference>
  </SignedInfo>
  <SignatureValue>XK7pvNG/fYBzcZM2dgrYkf0kvH/Gs+EOYbzj+o88YOjRhh5Q8pAzMeDnj6p68KKA
1cAw7xLqs20uVpstZCyoYQ==</SignatureValue>
  <KeyInfo>
    <X509Data>
      <X509Certificate>MIIJmTCCCUagAwIBAgIRARy4ogCjq++1Q8+CVpS3xJwwCgYIKoUDBwEBAwIwggF6
MSAwHgYJKoZIhvcNAQkBFhF1Y0BzZWNyZXQtbmV0Lm5ldDEYMBYGBSqFA2QBEg0x
MTAyMjI1MDExMDIwMRowGAYIKoUDA4EDAQESDDAwMjIyNTExMzA5MjELMAkGA1UE
BhMCUlUxJzAlBgNVBAgMHjIyINCQ0LvRgtCw0LnRgdC60LjQuSDQutGA0LDQuTEX
MBUGA1UEBwwO0JHQsNGA0L3QsNGD0LsxUTBPBgNVBAkMSNC/0YDQvtGB0L/QtdC6
0YIg0KHRgtGA0L7QuNGC0LXQu9C10LksINC00L7QvCAxMTcsINC/0L7QvNC10YnQ
tdC90LjQtSA2MDEwMC4GA1UECwwn0KPQtNC+0YHRgtC+0LLQtdGA0Y/RjtGJ0LjQ
uSDRhtC10L3RgtGAMSUwIwYDVQQKDBzQntCe0J4gItCm0JjQkS3QodC10YDQstC4
0YEiMSUwIwYDVQQDDBzQntCe0J4gItCm0JjQkS3QodC10YDQstC40YEiMB4XDTIw
MDQyMDA5NDIyN1oXDTIxMDcyMDA5MzExNlowggHfMTAwLgYJKoZIhvcNAQkCDCE1
NTA2MDA3NDE5LTU1MDYwMTAwMS0wMDIzMzUyMTE3MDAxKTAnBgkqhkiG9w0BCQEW
GnZ5c290c2tpeUBjb3JkaWFudC1vbXNrLnJ1MRowGAYIKoUDA4EDAQESDDAwNTUw
NjAwNzQxOTEWMBQGBSqFA2QDEgswMjMzNTIxMTcwMDEYMBYGBSqFA2QBEg0xMDI1
NTAxMjQ0Nzc5MTAwLgYDVQQMDCfQs9C10L3QtdGA0LDQu9GM0L3Ri9C5INC00LjR
gNC10LrRgtC+0YAxIDAeBgNVBAoMF9CQ0J4gItCe0JzQodCa0KjQmNCd0JAiMTAw
LgYDVQQJDCfQo9CbINCfLtCSLtCR0KPQlNCV0KDQmtCY0J3QkCwg0JTQntCcIDIx
ETAPBgNVBAcMCNCe0LzRgdC6MScwJQYDVQQIDB41NSDQntC80YHQutCw0Y8g0L7Q
sdC70LDRgdGC0YwxCzAJBgNVBAYTAlJVMSgwJgYDVQQqDB/Qm9Cw0YDQuNGB0LAg
0JHQvtGA0LjRgdC+0LLQvdCwMRcwFQYDVQQEDA7Qk9GA0LjRiNC40L3QsDEgMB4G
A1UEAwwX0JDQniAi0J7QnNCh0JrQqNCY0J3QkCIwZjAfBggqhQMHAQEBATATBgcq
hQMCAiQABggqhQMHAQECAgNDAARAMpBCO7S2RasxfJ8rPE8sEh+9sS6nMfaieZ5f
jVtZtcCV4n2qZPSMiEt/ghikcghBhXoXTEAkvvSECpIVvv+KQqOCBTUwggUxMA4G
A1UdDwEB/wQEAwIE8DAlBgNVHREEHjAcgRp2eXNvdHNraXlAY29yZGlhbnQtb21z
ay5ydTATBgNVHSAEDDAKMAgGBiqFA2RxATBKBgNVHSUEQzBBBggrBgEFBQcDAgYH
KoUDAgIiBgYIKwYBBQUHAwQGByqFAwMHg3QGByqFAwMHCAEGCCqFAwMHAQEBBgYq
hQMDBwEwgYoGCCsGAQUFBwEBBH4wfDA8BggrBgEFBQcwAoYwaHR0cDovL2NpYi1z
ZXJ2aWNlLnJ1L2ZpbGVzL2NpYi1zZXJ2aWNlLTIwMTkuY3J0MDwGCCsGAQUFBzAC
hjBodHRwOi8vc2VjcmV0LW5ldC5uZXQvZmlsZXMvY2liLXNlcnZpY2UtMjAxOS5j
cnQwKwYDVR0QBCQwIoAPMjAyMDA0MjAwOTQyMjZagQ8yMDIxMDcyMDA5MzExNlow
ggEzBgUqhQNkcASCASgwggEkDCsi0JrRgNC40L/RgtC+0J/RgNC+IENTUCIgKNCy
0LXRgNGB0LjRjyA0LjApDFMi0KPQtNC+0YHRgtC+0LLQtdGA0Y/RjtGJ0LjQuSDR
htC10L3RgtGAICLQmtGA0LjQv9GC0L7Qn9GA0L4g0KPQpiIg0LLQtdGA0YHQuNC4
IDIuMAxP0KHQtdGA0YLQuNGE0LjQutCw0YIg0YHQvtC+0YLQstC10YLRgdGC0LLQ
uNGPIOKEliDQodCkLzEyNC0zMzgwINC+0YIgMTEuMDUuMjAxOAxP0KHQtdGA0YLQ
uNGE0LjQutCw0YIg0YHQvtC+0YLQstC10YLRgdGC0LLQuNGPIOKEliDQodCkLzEy
OC0zNTkyINC+0YIgMTcuMTAuMjAxODAjBgUqhQNkbwQaDBgi0JrRgNC40L/RgtC+
0J/RgNC+IENTUCIweQYDVR0fBHIwcDA2oDSgMoYwaHR0cDovL2NpYi1zZXJ2aWNl
LnJ1L2ZpbGVzL2NpYi1zZXJ2aWNlLTIwMTkuY3JsMDagNKAyhjBodHRwOi8vc2Vj
cmV0LW5ldC5uZXQvZmlsZXMvY2liLXNlcnZpY2UtMjAxOS5jcmwwgYIGByqFAwIC
MQIEdzB1MGUWQGh0dHBzOi8vY2Eua29udHVyLnJ1L2Fib3V0L2RvY3VtZW50cy9j
cnlwdG9wcm8tbGljZW5zZS1xdWFsaWZpZWQMHdCh0JrQkSDQmtC+0L3RgtGD0YAg
0Lgg0JTQl9CeAwIF4AQMRcG0M10s2AQIcx7cMIIBYAYDVR0jBIIBVzCCAVOAFPmf
1bB+wUz+7lXnaKmFGLiBvddnoYIBLKSCASgwggEkMR4wHAYJKoZIhvcNAQkBFg9k
aXRAbWluc3Z5YXoucnUxCzAJBgNVBAYTAlJVMRgwFgYDVQQIDA83NyDQnNC+0YHQ
utCy0LAxGTAXBgNVBAcMENCzLiDQnNC+0YHQutCy0LAxLjAsBgNVBAkMJdGD0LvQ
uNGG0LAg0KLQstC10YDRgdC60LDRjywg0LTQvtC8IDcxLDAqBgNVBAoMI9Cc0LjQ
vdC60L7QvNGB0LLRj9C30Ywg0KDQvtGB0YHQuNC4MRgwFgYFKoUDZAESDTEwNDc3
MDIwMjY3MDExGjAYBggqhQMDgQMBARIMMDA3NzEwNDc0Mzc1MSwwKgYDVQQDDCPQ
nNC40L3QutC+0LzRgdCy0Y/Qt9GMINCg0L7RgdGB0LjQuIILAJkvUScAAAAAAuww
HQYDVR0OBBYEFIAn0CKeoO0KJPQI/1jwSiK+YiSgMAoGCCqFAwcBAQMCA0EAHDJi
2grm++w4NJYPWPHl4NwKeHFrN6ybfGiWKc6zLqjJSBrgFUip6D2aQ7+rdMv372Z0
4ArY183Cg2xnVX4HXA==</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nIPE2+j7qLxrHJ8+9LLdJz5z270=</DigestValue>
      </Reference>
      <Reference URI="/xl/calcChain.xml?ContentType=application/vnd.openxmlformats-officedocument.spreadsheetml.calcChain+xml">
        <DigestMethod Algorithm="http://www.w3.org/2000/09/xmldsig#sha1"/>
        <DigestValue>b/hYhFGYEwy/ojxf1YyYHPI37k8=</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knpHGrbyRbeofUKUHufm6TWymxU=</DigestValue>
      </Reference>
      <Reference URI="/xl/externalLinks/externalLink1.xml?ContentType=application/vnd.openxmlformats-officedocument.spreadsheetml.externalLink+xml">
        <DigestMethod Algorithm="http://www.w3.org/2000/09/xmldsig#sha1"/>
        <DigestValue>zbRVJaCUh7i1QMQnmXWdYpolyaQ=</DigestValue>
      </Reference>
      <Reference URI="/xl/media/image1.emf?ContentType=image/x-emf">
        <DigestMethod Algorithm="http://www.w3.org/2000/09/xmldsig#sha1"/>
        <DigestValue>RAJE5/o55bGBFRujj7xszC27smI=</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lUfdmx+R3AUcEO7bwKAtPM+uW0k=</DigestValue>
      </Reference>
      <Reference URI="/xl/styles.xml?ContentType=application/vnd.openxmlformats-officedocument.spreadsheetml.styles+xml">
        <DigestMethod Algorithm="http://www.w3.org/2000/09/xmldsig#sha1"/>
        <DigestValue>nxTCl5EMeiNWmJvTClEqDxCquxo=</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3lYOMWyUm2zp0jRxScaVr2HNfX4=</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HxJi12r9w2opoMojKB92BmC5UoQ=</DigestValue>
      </Reference>
      <Reference URI="/xl/worksheets/sheet2.xml?ContentType=application/vnd.openxmlformats-officedocument.spreadsheetml.worksheet+xml">
        <DigestMethod Algorithm="http://www.w3.org/2000/09/xmldsig#sha1"/>
        <DigestValue>Fr5kfX1cpZMJk6AatEjo3cwJe+I=</DigestValue>
      </Reference>
      <Reference URI="/xl/worksheets/sheet3.xml?ContentType=application/vnd.openxmlformats-officedocument.spreadsheetml.worksheet+xml">
        <DigestMethod Algorithm="http://www.w3.org/2000/09/xmldsig#sha1"/>
        <DigestValue>rJMU80OLqyG+/0S3aq7SeNXXWS4=</DigestValue>
      </Reference>
      <Reference URI="/xl/worksheets/sheet4.xml?ContentType=application/vnd.openxmlformats-officedocument.spreadsheetml.worksheet+xml">
        <DigestMethod Algorithm="http://www.w3.org/2000/09/xmldsig#sha1"/>
        <DigestValue>ZboeOdxJviLBepksHXIUblhAq2o=</DigestValue>
      </Reference>
      <Reference URI="/xl/worksheets/sheet5.xml?ContentType=application/vnd.openxmlformats-officedocument.spreadsheetml.worksheet+xml">
        <DigestMethod Algorithm="http://www.w3.org/2000/09/xmldsig#sha1"/>
        <DigestValue>vm3q+TZzQkHjNYJ4BJhJ60BgOcQ=</DigestValue>
      </Reference>
      <Reference URI="/xl/worksheets/sheet6.xml?ContentType=application/vnd.openxmlformats-officedocument.spreadsheetml.worksheet+xml">
        <DigestMethod Algorithm="http://www.w3.org/2000/09/xmldsig#sha1"/>
        <DigestValue>qxo1Y5pCCK6pbSszgBdlbILrPg4=</DigestValue>
      </Reference>
      <Reference URI="/xl/worksheets/sheet7.xml?ContentType=application/vnd.openxmlformats-officedocument.spreadsheetml.worksheet+xml">
        <DigestMethod Algorithm="http://www.w3.org/2000/09/xmldsig#sha1"/>
        <DigestValue>5FqL57U7BjdCJGsD/+irwaQ+Bnc=</DigestValue>
      </Reference>
      <Reference URI="/xl/worksheets/sheet8.xml?ContentType=application/vnd.openxmlformats-officedocument.spreadsheetml.worksheet+xml">
        <DigestMethod Algorithm="http://www.w3.org/2000/09/xmldsig#sha1"/>
        <DigestValue>1tVXYPwM9e5nByO3+GI5thqHUMw=</DigestValue>
      </Reference>
      <Reference URI="/xl/worksheets/sheet9.xml?ContentType=application/vnd.openxmlformats-officedocument.spreadsheetml.worksheet+xml">
        <DigestMethod Algorithm="http://www.w3.org/2000/09/xmldsig#sha1"/>
        <DigestValue>0Qa56ichEN6K9UBHMrHvI44dO2Y=</DigestValue>
      </Reference>
    </Manifest>
    <SignatureProperties>
      <SignatureProperty Id="idSignatureTime" Target="#idPackageSignature">
        <mdssi:SignatureTime>
          <mdssi:Format>YYYY-MM-DDThh:mm:ssTZD</mdssi:Format>
          <mdssi:Value>2020-06-17T09:23:49Z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iwIAAAAAAQAAAAAAAAAAAAAA/rEAAP7/AAAAAAAAWwsAAMIDxQLY0BwA61VgdeIMAQgAYIsCAAAAAOpg+XZ4dPl24gwBCDsAAAB00RwAAvHUXQAAAADiDAEIzAAAAABgiwIS8dRd/yIA4X/kAMApAAAAAAAAAN8BACAAAAAgAACKATDRHABU0RwA4gwBCFNlZ2/MAAAAAQAAAAAAAABU0RwAdZ/VXcjRHADMAAAAAQAAAAAAAABs0RwAdZ/VXQAAHADMAAAARNMcAAEAAAAAAAAAKNIcABWf1V3g0RwA4gwBCAEAAAAAAAAAAgAAALBJUwAAAAAAAQAACOIMAQhkdgAIAAAAACUAAAAMAAAAAwAAABgAAAAMAAAAAAAAAhIAAAAMAAAAAQAAAB4AAAAYAAAAvQAAAAQAAAD3AAAAEQAAAFQAAACIAAAAvgAAAAQAAAD1AAAAEAAAAAEAAACrCg1CchwNQr4AAAAEAAAACgAAAEwAAAAAAAAAAAAAAAAAAAD//////////2AAAAAxADcALgAwADYALgAyADAAMgAw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K0GAIiHBQAABAAAAAQAAAAAAAAAAABTAGkAZwBuAGEAdAB1AHIAZQBMAGkAbgBlAAAA5PPgXYjz4F2AOacI8IHhXcDvwV4AG60GAAAEADzNHAAPCuldAHChAx4T110sCuldzF13x9DNHAABAAQAAAAEAADSIQdAiwAAAAAEAAAAHAC+5eVdABqtBgAbrQbQzRwA0M0cAAEABAAAAAQAoM0cAAAAAAD/////ZM0cAKDNHAAeE9dd+OXlXVBdd8cAABwAAHChAyBjbwgAAAAAMAAAALTNHAAAAAAAz226XgAAAACABDEAAAAAAOA5pwiYzRwAPW26XtRjbwhTzhwAZHYACAAAAAAlAAAADAAAAAQAAAAYAAAADAAAAAAAAAISAAAADAAAAAEAAAAWAAAADAAAAAgAAABUAAAAVAAAAAoAAAA3AAAAHgAAAFoAAAABAAAAqwoNQnIcDUIKAAAAWwAAAAEAAABMAAAABAAAAAkAAAA3AAAAIAAAAFsAAABQAAAAWABm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BAgBUIAAAAAF8RIfoiAIoBpAEAADQJTAhQi0oIAAAoAsCRSggYoRwANzSbd0oAAAD4X0oIAAAoAmh+Sgh2BhEAdgYRAHygHACfavl2IDfCAAAAAACCAgAAAgAAAAAAAACIoBwAGGL5dgAAAHdwCowAxKAcAERr+XYTa/l2lvtsx3YGEQAkoRwAAQAAAAEAAAAAAAAAlKAcACShHABMpxwAnqr/dkowibEAAP//E2v5dowWtW52BhEAggIAAAIAAAAAAAAAdgYRAIICAAAAVxsHCKEcAINK8F2IPFQAdgYRAByhHAANIGF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IsCAAAAAAEAAAAAAAAAAAAAAP6xAAD+/wAAAAAAAFsLAADCA8UC2NAcAOtVYHXiDAEIAGCLAgAAAADqYPl2eHT5duIMAQg7AAAAdNEcAALx1F0AAAAA4gwBCMwAAAAAYIsCEvHUXf8iAOF/5ADAKQAAAAAAAADfAQAgAAAAIAAAigEw0RwAVNEcAOIMAQhTZWdvzAAAAAEAAAAAAAAAVNEcAHWf1V3I0RwAzAAAAAEAAAAAAAAAbNEcAHWf1V0AABwAzAAAAETTHAABAAAAAAAAACjSHAAVn9Vd4NEcAOIMAQgBAAAAAAAAAAIAAACwSVMAAAAAAAEAAAjiDAEI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CtBgCIhwUAAAQAAAAEAAAAAAAAAAAAUwBpAGcAbgBhAHQAdQByAGUATABpAG4AZQAAAOTz4F2I8+BdgDmnCPCB4V3A78FeAButBgAABAA8zRwADwrpXQBwoQMeE9ddLArpXcxdd8fQzRwAAQAEAAAABAAA0iEHQIsAAAAABAAAABwAvuXlXQAarQYAG60G0M0cANDNHAABAAQAAAAEAKDNHAAAAAAA/////2TNHACgzRwAHhPXXfjl5V1QXXfHAAAcAABwoQMgY28IAAAAADAAAAC0zRwAAAAAAM9tul4AAAAAgAQxAAAAAADgOacImM0cAD1tul7UY28IU84cAGR2AAgAAAAAJQAAAAwAAAAEAAAAGAAAAAwAAAAAAAACEgAAAAwAAAABAAAAFgAAAAwAAAAIAAAAVAAAAFQAAAAKAAAANwAAAB4AAABaAAAAAQAAAKsKDUJyHA1CCgAAAFsAAAABAAAATAAAAAQAAAAJAAAANwAAACAAAABbAAAAUAAAAFgATAg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QIAVCAAAAACTESFtIgCKAQAAAAAAAAAAAAAAAAAAAAAAAAAAAAAAAAAAAAAAAAAAAAAAAAAAAAAAAAAAAAAAAAAAAAAAAAAAAAAAAAAAAAAAAAAAAAAAAAAAAAAAAAAAAAAAAAAAAAAAAAAAAAAAAAAAAAAAAAAAAAAAAAAAAAAAAAAAAAAAAAAAAAAAAAAAAAAAAAAAAAAAAAAAAAAAAAAAAAAAAAAAAAAAAAAAAAAAAAAAAAAAAAAAAAAAAAAAAAAAAAAAAAAAAAAANvaadwAAAAD5E513IqEcAAAAAAAcoRwADSBh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2020-06-17T09:23:49Z</dcterms:modified>
</cp:coreProperties>
</file>