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13"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'1)'!$A$1:$K$42</definedName>
    <definedName name="_xlnm.Print_Area" localSheetId="2">'2)'!$A$1:$E$53</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раскрытия'!$A$1:$C$28</definedName>
  </definedNames>
  <calcPr calcId="125725"/>
</workbook>
</file>

<file path=xl/calcChain.xml><?xml version="1.0" encoding="utf-8"?>
<calcChain xmlns="http://schemas.openxmlformats.org/spreadsheetml/2006/main">
  <c r="G3" i="2"/>
  <c r="F2" i="11"/>
  <c r="D3" i="9"/>
  <c r="C3" i="3"/>
  <c r="G26" i="1"/>
  <c r="F2"/>
  <c r="E2"/>
  <c r="F10" i="10" l="1"/>
  <c r="C23" i="9" l="1"/>
  <c r="C19"/>
  <c r="C15"/>
  <c r="C11"/>
  <c r="C7"/>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H26"/>
  <c r="K39" l="1"/>
  <c r="E3" i="9"/>
  <c r="D3" i="3"/>
  <c r="C10" i="10"/>
  <c r="B3" l="1"/>
  <c r="F3" i="2"/>
  <c r="B6" i="1"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<sst xmlns="http://schemas.openxmlformats.org/spreadsheetml/2006/main" count="226" uniqueCount="166">
  <si>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</si>
  <si>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</si>
  <si>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</si>
  <si>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</si>
  <si>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</si>
  <si>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</si>
  <si>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</si>
  <si>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</si>
  <si>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</si>
  <si>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</si>
  <si>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</si>
  <si>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</si>
  <si>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</si>
  <si>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</si>
  <si>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</si>
  <si>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</si>
  <si>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</si>
  <si>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</si>
  <si>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</si>
  <si>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</si>
  <si>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</si>
  <si>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</si>
  <si>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</si>
  <si>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</si>
  <si>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</si>
  <si>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</si>
  <si>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</si>
  <si>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</si>
  <si>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</si>
  <si>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</si>
  <si>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</si>
  <si>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</si>
  <si>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</si>
  <si>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</si>
  <si>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</si>
  <si>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</si>
  <si>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</si>
  <si>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</si>
  <si>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</si>
  <si>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</si>
  <si>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</si>
  <si>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</si>
  <si>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</si>
  <si>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</si>
  <si>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</si>
  <si>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</si>
  <si>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</si>
  <si>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</si>
  <si>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</si>
  <si>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</si>
  <si>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</si>
  <si>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</si>
  <si>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</si>
  <si>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</si>
  <si>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</si>
  <si>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</si>
  <si>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</si>
  <si>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</si>
  <si>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</si>
  <si>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</si>
  <si>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</si>
  <si>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</si>
  <si>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</si>
  <si>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</si>
  <si>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</si>
  <si>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</si>
  <si>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</si>
  <si>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</si>
  <si>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</si>
  <si>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</si>
  <si>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</si>
  <si>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</si>
  <si>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</si>
  <si>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</si>
  <si>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</si>
  <si>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</si>
  <si>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</si>
  <si>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</si>
  <si>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</si>
  <si>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</si>
  <si>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</si>
  <si>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</si>
  <si>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</si>
  <si>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</si>
  <si>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</si>
  <si>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</si>
  <si>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</si>
  <si>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</si>
  <si>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</si>
  <si>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</si>
  <si>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</si>
  <si>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</si>
  <si>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</si>
  <si>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</si>
  <si>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</si>
  <si>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</si>
  <si>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</si>
  <si>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</si>
  <si>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</si>
  <si>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</si>
  <si>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</si>
  <si>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</si>
  <si>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</si>
  <si>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</si>
  <si>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</si>
  <si>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</si>
  <si>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</si>
  <si>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</si>
  <si>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</si>
  <si>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</si>
  <si>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</si>
  <si>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</si>
  <si>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</si>
  <si>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</si>
  <si>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</si>
  <si>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</si>
  <si>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</si>
  <si>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</si>
  <si>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</si>
  <si>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</si>
  <si>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</si>
  <si>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</si>
  <si>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</si>
  <si>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</si>
  <si>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</si>
  <si>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</si>
  <si>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</si>
  <si>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АО "Омскшина"</t>
  </si>
  <si>
    <t>Итого АО "Омскшина"</t>
  </si>
  <si>
    <t>п. 19, а именно:</t>
  </si>
  <si>
    <t>1) абзацы 5, 6 подпункта "г" сведения о техническом состоянии сетей, о колличестве аварийных отключений по границам территориальных зон деятельности организации, об объеме недопоставленной в результате аварийных отключений электрической энергии;</t>
  </si>
  <si>
    <t>2) абзац 9 подпункта "г" о вводе в ремонт и выводе из ремонта электросетевых объектов с указанием сроков (сводная информация);</t>
  </si>
  <si>
    <t>3) абзацы 7, 8 подпункта "г" о наличии объема свободной для технологического присоединения потребителей трансформаторной мощности;</t>
  </si>
  <si>
    <t xml:space="preserve">4) подпункт "и" о порядке выполнения технологических, технических и других мероприятий, связанных с технологическим присоединением к электрическим сетям;
</t>
  </si>
  <si>
    <t xml:space="preserve">5) подпункт "д" о наличии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аннулированных заявок на технологическое присоединение, выполненных присоединений и присоединенной мощности;
</t>
  </si>
  <si>
    <t>6) подпункт "т"об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</si>
  <si>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"р" о лицах, намеревающихся перераспределить максимальную мощность принадлежащих им энергопринимающих устройств в пользу иных лиц</t>
  </si>
  <si>
    <t>8)подпункт "у"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</si>
  <si>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I квартал</t>
  </si>
  <si>
    <t>2022 г.</t>
  </si>
  <si>
    <t>ТР I секции 0,4 кВ в РУ-0,4 кВ ТП-30</t>
  </si>
  <si>
    <t>ТР I и II секций 0,4 кВ в РУ-0,4 кВ ТП-40</t>
  </si>
  <si>
    <t>ТР I и II секций 0,4 кВ в РУ-0,4 кВ ТП-59</t>
  </si>
  <si>
    <t>ТР ВН-2 в РУ-0,4 кВ ТП-24</t>
  </si>
  <si>
    <t>ТР ВН-1 в РУ-0,4 кВ ТП-24</t>
  </si>
  <si>
    <t>ТР I и II секций 0,4 кВ в РУ-0,4 кВ ТП-23</t>
  </si>
  <si>
    <t>ТР I и II секций 0,4 кВ в РУ-0,4 кВ ТП-16</t>
  </si>
  <si>
    <t>ТР I и II секций 0,4 кВ в РУ-0,4 кВ ТП-33</t>
  </si>
  <si>
    <t>ТР I и II секций 0,4 кВ в РУ-0,4 кВ ТП-11</t>
  </si>
  <si>
    <t>3. Ремонт и наладка  масляных выключателей</t>
  </si>
  <si>
    <t>ТР ВМ яч.137 "Вв.2 на РП-57" в ЗРУ-6 кВ ГПП-21</t>
  </si>
  <si>
    <t>ТР ВВ яч.34, 35, 36 "Вальцы ЛОМК-850" в РУ-6 кВ РП-57</t>
  </si>
  <si>
    <t>СР ВМ яч.6 "ШСВМ" в РУ-10 кВ ЦРП-2</t>
  </si>
  <si>
    <t>СР ВМ яч.13 "Ф617" в РУ-10 кВ ЦРП-2</t>
  </si>
  <si>
    <t>СР ВМ яч.22 "Вв.1 на ТП-19" в РУ-10 кВ ЦРП-2</t>
  </si>
  <si>
    <t>СР ВМ яч.7 "Вв.1 с ЦРП-2" в РУ-10 кВ ТП-21</t>
  </si>
  <si>
    <t>СР ВМ яч.24 "Вв.2 с ЦРП-2" в РУ-10 кВ ТП-21</t>
  </si>
  <si>
    <t>4. Ремонт силовых трансформаторов</t>
  </si>
  <si>
    <t>ТР тран-ра Т-1 в РУ-0,4 кВ ТП-30</t>
  </si>
  <si>
    <t>ТР тран-ров Т-1 и Т-2 в РУ-0,4 кВ ТП-40</t>
  </si>
  <si>
    <t>ТР тран-ров Т-1 и Т-2 в РУ-0,4 кВ ТП-59</t>
  </si>
  <si>
    <t>ТР тран-ра Т-2 в РУ-0,4 кВ ТП-24</t>
  </si>
  <si>
    <t>ТР тран-ра Т-1 в РУ-0,4 кВ ТП-24</t>
  </si>
  <si>
    <t>ТР тран-ра Т-2 в трансформаторной камере ЦРП-1</t>
  </si>
  <si>
    <t>ТР тран-ров Т-1 и Т-2 в РУ-0,4 кВ ТП-23</t>
  </si>
  <si>
    <t>ТР тран-ров Т-1 и Т-2 в РУ-0,4 кВ ТП-11</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</si>
</sst>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5" fillId="0" borderId="0"/>
    <xf numFmtId="0" fontId="7" fillId="0" borderId="0" applyNumberFormat="0" applyFont="0" applyFill="0" applyBorder="0" applyAlignment="0" applyProtection="0">
      <alignment vertical="top"/>
    </xf>
    <xf numFmtId="0" fontId="5" fillId="0" borderId="0"/>
    <xf numFmtId="0" fontId="5" fillId="0" borderId="0"/>
  </cellStyleXfs>
  <cellXfs count="168">
    <xf numFmtId="0" fontId="0" fillId="0" borderId="0" xfId="0"/>
    <xf numFmtId="0" fontId="4" fillId="0" borderId="1" xfId="3" applyNumberFormat="1" applyFont="1" applyFill="1" applyBorder="1" applyAlignment="1" applyProtection="1">
      <alignment horizontal="left" vertical="top" wrapText="1"/>
    </xf>
    <xf numFmtId="0" fontId="6" fillId="0" borderId="0" xfId="2" applyFont="1" applyBorder="1" applyAlignment="1">
      <alignment vertical="center"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6" fillId="0" borderId="0" xfId="3" applyNumberFormat="1" applyFont="1" applyFill="1" applyBorder="1" applyAlignment="1" applyProtection="1">
      <alignment horizontal="left" vertical="top"/>
    </xf>
    <xf numFmtId="0" fontId="4" fillId="0" borderId="0" xfId="3" applyNumberFormat="1" applyFont="1" applyFill="1" applyBorder="1" applyAlignment="1" applyProtection="1">
      <alignment horizontal="left" vertical="top"/>
    </xf>
    <xf numFmtId="0" fontId="4" fillId="0" borderId="0" xfId="3" applyNumberFormat="1" applyFont="1" applyFill="1" applyBorder="1" applyAlignment="1" applyProtection="1">
      <alignment vertical="top"/>
    </xf>
    <xf numFmtId="0" fontId="13" fillId="0" borderId="0" xfId="0" applyFont="1"/>
    <xf numFmtId="0" fontId="10" fillId="0" borderId="0" xfId="0" applyFont="1" applyAlignment="1">
      <alignment horizontal="left"/>
    </xf>
    <xf numFmtId="0" fontId="6" fillId="0" borderId="1" xfId="3" applyNumberFormat="1" applyFont="1" applyFill="1" applyBorder="1" applyAlignment="1" applyProtection="1">
      <alignment horizontal="left"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10" fillId="0" borderId="0" xfId="3" applyNumberFormat="1" applyFont="1" applyFill="1" applyBorder="1" applyAlignment="1" applyProtection="1">
      <alignment vertical="top"/>
    </xf>
    <xf numFmtId="0" fontId="4" fillId="0" borderId="1" xfId="2" applyFont="1" applyFill="1" applyBorder="1" applyAlignment="1">
      <alignment horizontal="center" vertical="center"/>
    </xf>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0" applyFont="1" applyFill="1" applyAlignment="1">
      <alignment vertical="top"/>
    </xf>
    <xf numFmtId="0" fontId="6"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6"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4"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top" wrapText="1" indent="1"/>
    </xf>
    <xf numFmtId="4" fontId="3" fillId="4" borderId="1" xfId="0" applyNumberFormat="1" applyFont="1" applyFill="1" applyBorder="1" applyAlignment="1">
      <alignment horizontal="right" vertical="top" wrapText="1"/>
    </xf>
    <xf numFmtId="164" fontId="3" fillId="4" borderId="1" xfId="0" applyNumberFormat="1" applyFont="1" applyFill="1" applyBorder="1" applyAlignment="1">
      <alignment horizontal="right" vertical="top" wrapText="1"/>
    </xf>
    <xf numFmtId="0" fontId="3" fillId="4" borderId="1" xfId="0" applyFont="1" applyFill="1" applyBorder="1" applyAlignment="1">
      <alignment horizontal="left" vertical="top" wrapText="1" indent="2"/>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3" fillId="4" borderId="1" xfId="0" applyFont="1" applyFill="1" applyBorder="1" applyAlignment="1">
      <alignment vertical="top" wrapText="1"/>
    </xf>
    <xf numFmtId="0" fontId="30" fillId="0" borderId="0" xfId="0" applyFont="1" applyBorder="1" applyAlignment="1">
      <alignment horizontal="left"/>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0" fontId="8" fillId="0" borderId="0" xfId="1" applyFill="1" applyAlignment="1" applyProtection="1">
      <alignment vertical="center" wrapText="1"/>
    </xf>
    <xf numFmtId="166" fontId="4"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0" fillId="0" borderId="0" xfId="0" applyBorder="1"/>
    <xf numFmtId="0" fontId="7" fillId="0" borderId="0" xfId="0" applyFont="1" applyBorder="1"/>
    <xf numFmtId="0" fontId="34" fillId="0" borderId="0" xfId="0" applyFont="1" applyBorder="1"/>
    <xf numFmtId="0" fontId="36" fillId="0" borderId="1" xfId="0" applyFont="1" applyBorder="1" applyAlignment="1">
      <alignment wrapText="1"/>
    </xf>
    <xf numFmtId="0" fontId="6" fillId="0" borderId="0" xfId="2" applyFont="1" applyBorder="1" applyAlignment="1">
      <alignment horizontal="center" vertical="center" wrapText="1"/>
    </xf>
    <xf numFmtId="0" fontId="12"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6"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6" fillId="0" borderId="1" xfId="3" applyNumberFormat="1" applyFont="1" applyFill="1" applyBorder="1" applyAlignment="1" applyProtection="1">
      <alignment horizontal="center" vertical="top" wrapText="1"/>
    </xf>
    <xf numFmtId="0" fontId="4" fillId="2" borderId="1" xfId="3" applyNumberFormat="1" applyFont="1" applyFill="1" applyBorder="1" applyAlignment="1" applyProtection="1">
      <alignment horizontal="center" vertical="top" wrapText="1"/>
    </xf>
    <xf numFmtId="0" fontId="14" fillId="2" borderId="1" xfId="3" applyNumberFormat="1" applyFont="1" applyFill="1" applyBorder="1" applyAlignment="1" applyProtection="1">
      <alignment horizontal="left" vertical="top" wrapText="1"/>
    </xf>
    <xf numFmtId="0" fontId="4" fillId="2" borderId="1"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167" fontId="0" fillId="0" borderId="1" xfId="0" applyNumberFormat="1" applyBorder="1"/>
    <xf numFmtId="0" fontId="4" fillId="0" borderId="2" xfId="2" applyFont="1" applyFill="1" applyBorder="1" applyAlignment="1"/>
    <xf numFmtId="0" fontId="4" fillId="0" borderId="1" xfId="2" applyFont="1" applyFill="1" applyBorder="1" applyAlignment="1">
      <alignment horizontal="left" vertical="center"/>
    </xf>
    <xf numFmtId="0" fontId="4" fillId="0" borderId="1" xfId="2" applyFont="1" applyFill="1" applyBorder="1" applyAlignment="1">
      <alignment horizontal="center"/>
    </xf>
    <xf numFmtId="0" fontId="6" fillId="0" borderId="2" xfId="2" applyFont="1" applyFill="1" applyBorder="1" applyAlignment="1">
      <alignment wrapText="1"/>
    </xf>
    <xf numFmtId="0" fontId="6" fillId="0" borderId="2" xfId="2" applyFont="1" applyFill="1" applyBorder="1" applyAlignment="1"/>
    <xf numFmtId="0" fontId="12" fillId="0" borderId="0" xfId="4" applyFont="1" applyFill="1" applyAlignment="1" applyProtection="1">
      <alignment horizontal="center" vertical="center" wrapText="1"/>
      <protection locked="0"/>
    </xf>
    <xf numFmtId="0" fontId="18" fillId="0" borderId="0" xfId="0" applyFont="1" applyAlignment="1">
      <alignment horizontal="justify"/>
    </xf>
    <xf numFmtId="14" fontId="4" fillId="0" borderId="1" xfId="2" applyNumberFormat="1" applyFont="1" applyFill="1" applyBorder="1" applyAlignment="1">
      <alignment horizontal="center"/>
    </xf>
    <xf numFmtId="166" fontId="10" fillId="3" borderId="1" xfId="2" applyNumberFormat="1" applyFont="1" applyFill="1" applyBorder="1" applyAlignment="1">
      <alignment horizontal="center" vertical="center" wrapText="1"/>
    </xf>
    <xf numFmtId="0" fontId="6" fillId="0" borderId="1" xfId="2" applyFont="1" applyFill="1" applyBorder="1" applyAlignment="1"/>
    <xf numFmtId="166" fontId="6" fillId="0" borderId="1" xfId="2" applyNumberFormat="1" applyFont="1" applyFill="1" applyBorder="1" applyAlignment="1"/>
    <xf numFmtId="0" fontId="4" fillId="0" borderId="1" xfId="2" applyFont="1" applyFill="1" applyBorder="1" applyAlignment="1"/>
    <xf numFmtId="0" fontId="26" fillId="0" borderId="0" xfId="1" applyNumberFormat="1" applyFont="1" applyFill="1" applyBorder="1" applyAlignment="1" applyProtection="1">
      <alignment horizontal="left" vertical="top" wrapText="1"/>
    </xf>
    <xf numFmtId="0" fontId="4" fillId="0" borderId="2" xfId="2" applyFont="1" applyFill="1" applyBorder="1" applyAlignment="1">
      <alignment wrapText="1"/>
    </xf>
    <xf numFmtId="14" fontId="4" fillId="0" borderId="1" xfId="2" applyNumberFormat="1" applyFont="1" applyFill="1" applyBorder="1" applyAlignment="1">
      <alignment horizontal="center" vertical="center"/>
    </xf>
    <xf numFmtId="0" fontId="1" fillId="0" borderId="0" xfId="0" applyFont="1" applyFill="1"/>
    <xf numFmtId="0" fontId="1" fillId="0" borderId="0" xfId="0" applyFont="1" applyFill="1" applyAlignment="1">
      <alignment vertical="top"/>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9" fillId="0" borderId="0" xfId="0" applyFont="1" applyAlignment="1">
      <alignment horizontal="center" wrapText="1"/>
    </xf>
    <xf numFmtId="0" fontId="4" fillId="2" borderId="2" xfId="3" applyNumberFormat="1" applyFont="1" applyFill="1" applyBorder="1" applyAlignment="1" applyProtection="1">
      <alignment horizontal="left" vertical="top" wrapText="1"/>
    </xf>
    <xf numFmtId="0" fontId="4" fillId="2" borderId="3" xfId="3" applyNumberFormat="1" applyFont="1" applyFill="1" applyBorder="1" applyAlignment="1" applyProtection="1">
      <alignment horizontal="left" vertical="top" wrapText="1"/>
    </xf>
    <xf numFmtId="0" fontId="4" fillId="2" borderId="4" xfId="3" applyNumberFormat="1" applyFont="1" applyFill="1" applyBorder="1" applyAlignment="1" applyProtection="1">
      <alignment horizontal="left" vertical="top" wrapText="1"/>
    </xf>
    <xf numFmtId="0" fontId="18" fillId="0" borderId="0" xfId="0" applyFont="1" applyAlignment="1">
      <alignment horizontal="right" wrapText="1"/>
    </xf>
    <xf numFmtId="0" fontId="4" fillId="3" borderId="6" xfId="3" applyNumberFormat="1" applyFont="1" applyFill="1" applyBorder="1" applyAlignment="1" applyProtection="1">
      <alignment horizontal="center" vertical="center" wrapText="1"/>
    </xf>
    <xf numFmtId="0" fontId="4" fillId="3" borderId="7" xfId="3" applyNumberFormat="1" applyFont="1" applyFill="1" applyBorder="1" applyAlignment="1" applyProtection="1">
      <alignment horizontal="center" vertical="center"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31" fillId="0" borderId="0" xfId="1" applyFont="1" applyAlignment="1" applyProtection="1">
      <alignment horizontal="right"/>
    </xf>
    <xf numFmtId="0" fontId="6" fillId="0" borderId="0" xfId="3" applyNumberFormat="1" applyFont="1" applyFill="1" applyBorder="1" applyAlignment="1" applyProtection="1">
      <alignment horizontal="right" vertical="top" wrapText="1"/>
    </xf>
    <xf numFmtId="0" fontId="6"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4" fillId="3" borderId="1" xfId="3" applyNumberFormat="1" applyFont="1" applyFill="1" applyBorder="1" applyAlignment="1" applyProtection="1">
      <alignment horizontal="center" vertical="top"/>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10" fillId="3" borderId="1" xfId="0" applyFont="1" applyFill="1" applyBorder="1" applyAlignment="1">
      <alignment horizontal="center" vertical="center" wrapText="1"/>
    </xf>
    <xf numFmtId="0" fontId="6" fillId="0" borderId="0" xfId="2" applyFont="1" applyBorder="1" applyAlignment="1">
      <alignment horizontal="center" vertical="center" wrapText="1"/>
    </xf>
    <xf numFmtId="0" fontId="21" fillId="0" borderId="0" xfId="2" applyFont="1" applyBorder="1" applyAlignment="1">
      <alignment horizontal="center" vertical="center"/>
    </xf>
    <xf numFmtId="0" fontId="6"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5" borderId="0" xfId="0" applyFont="1" applyFill="1" applyAlignment="1">
      <alignment horizontal="right" wrapText="1"/>
    </xf>
    <xf numFmtId="0" fontId="17" fillId="0" borderId="0" xfId="0" applyFont="1" applyAlignment="1">
      <alignment horizontal="justify" vertical="top"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0" borderId="0" xfId="0" applyFont="1" applyAlignment="1">
      <alignment horizontal="justify"/>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0" xfId="0" applyFont="1" applyAlignment="1">
      <alignment horizontal="justify" vertical="top" wrapText="1"/>
    </xf>
    <xf numFmtId="0" fontId="29"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2" fillId="6"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2"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showGridLines="0" tabSelected="1" view="pageBreakPreview" topLeftCell="A16" zoomScaleSheetLayoutView="100" workbookViewId="0">
      <selection activeCell="C4" sqref="C4"/>
    </sheetView>
  </sheetViews>
  <sheetFormatPr defaultRowHeight="15"/>
  <cols>
    <col min="1" max="1" width="98" style="102" customWidth="1"/>
    <col min="2" max="2" width="11.28515625" style="102" customWidth="1"/>
    <col min="3" max="3" width="7.5703125" style="102" customWidth="1"/>
    <col min="4" max="4" width="9.140625" style="102" hidden="1" customWidth="1"/>
    <col min="5" max="16384" width="9.140625" style="102"/>
  </cols>
  <sheetData>
    <row r="1" spans="1:4" ht="48" customHeight="1">
      <c r="A1" s="105" t="s">
        <v>94</v>
      </c>
      <c r="B1" s="105"/>
      <c r="C1" s="105"/>
      <c r="D1" s="105"/>
    </row>
    <row r="2" spans="1:4" ht="15.75" customHeight="1">
      <c r="A2" s="18"/>
    </row>
    <row r="3" spans="1:4" s="20" customFormat="1">
      <c r="A3" s="19" t="s">
        <v>120</v>
      </c>
      <c r="B3" s="65" t="s">
        <v>138</v>
      </c>
      <c r="C3" s="20" t="s">
        <v>139</v>
      </c>
    </row>
    <row r="4" spans="1:4" s="22" customFormat="1" ht="15.75" customHeight="1">
      <c r="A4" s="21"/>
    </row>
    <row r="5" spans="1:4" s="20" customFormat="1" ht="15.75" customHeight="1">
      <c r="A5" s="20" t="s">
        <v>93</v>
      </c>
    </row>
    <row r="6" spans="1:4" s="20" customFormat="1" ht="15.75" customHeight="1">
      <c r="A6" s="20" t="s">
        <v>129</v>
      </c>
    </row>
    <row r="7" spans="1:4" s="20" customFormat="1" ht="9.9499999999999993" customHeight="1"/>
    <row r="8" spans="1:4" s="20" customFormat="1" ht="9.9499999999999993" customHeight="1"/>
    <row r="9" spans="1:4" s="23" customFormat="1" ht="52.5" customHeight="1">
      <c r="A9" s="104" t="s">
        <v>130</v>
      </c>
      <c r="B9" s="104"/>
      <c r="C9" s="104"/>
      <c r="D9" s="104"/>
    </row>
    <row r="10" spans="1:4" s="23" customFormat="1" ht="9.9499999999999993" customHeight="1">
      <c r="A10" s="99"/>
      <c r="B10" s="99"/>
      <c r="C10" s="99"/>
      <c r="D10" s="99"/>
    </row>
    <row r="11" spans="1:4" s="23" customFormat="1" ht="34.5" customHeight="1">
      <c r="A11" s="104" t="s">
        <v>131</v>
      </c>
      <c r="B11" s="104"/>
      <c r="C11" s="104"/>
      <c r="D11" s="104"/>
    </row>
    <row r="12" spans="1:4" s="23" customFormat="1" ht="9.9499999999999993" customHeight="1">
      <c r="A12" s="99"/>
      <c r="B12" s="99"/>
      <c r="C12" s="99"/>
      <c r="D12" s="99"/>
    </row>
    <row r="13" spans="1:4" s="23" customFormat="1" ht="36.75" customHeight="1">
      <c r="A13" s="104" t="s">
        <v>132</v>
      </c>
      <c r="B13" s="104"/>
      <c r="C13" s="104"/>
      <c r="D13" s="104"/>
    </row>
    <row r="14" spans="1:4" s="23" customFormat="1" ht="36.75" customHeight="1">
      <c r="A14" s="104" t="s">
        <v>133</v>
      </c>
      <c r="B14" s="104"/>
      <c r="C14" s="104"/>
      <c r="D14" s="99"/>
    </row>
    <row r="15" spans="1:4" s="23" customFormat="1" ht="9.9499999999999993" customHeight="1">
      <c r="A15" s="99"/>
      <c r="B15" s="99"/>
      <c r="C15" s="99"/>
      <c r="D15" s="99"/>
    </row>
    <row r="16" spans="1:4" s="23" customFormat="1" ht="111" customHeight="1">
      <c r="A16" s="104" t="s">
        <v>134</v>
      </c>
      <c r="B16" s="104"/>
      <c r="C16" s="104"/>
      <c r="D16" s="104"/>
    </row>
    <row r="17" spans="1:4" s="23" customFormat="1" ht="35.25" customHeight="1">
      <c r="A17" s="104" t="s">
        <v>135</v>
      </c>
      <c r="B17" s="104"/>
      <c r="C17" s="104"/>
      <c r="D17" s="104"/>
    </row>
    <row r="18" spans="1:4" s="23" customFormat="1" ht="9.75" customHeight="1">
      <c r="A18" s="99"/>
      <c r="B18" s="99"/>
      <c r="C18" s="99"/>
      <c r="D18" s="99"/>
    </row>
    <row r="19" spans="1:4" s="23" customFormat="1" ht="32.25" customHeight="1">
      <c r="A19" s="104" t="s">
        <v>136</v>
      </c>
      <c r="B19" s="104"/>
      <c r="C19" s="104"/>
      <c r="D19" s="104"/>
    </row>
    <row r="20" spans="1:4" s="23" customFormat="1" ht="9" customHeight="1"/>
    <row r="21" spans="1:4" s="23" customFormat="1" ht="65.25" customHeight="1">
      <c r="A21" s="104" t="s">
        <v>137</v>
      </c>
      <c r="B21" s="104"/>
      <c r="C21" s="104"/>
      <c r="D21" s="104"/>
    </row>
    <row r="22" spans="1:4" s="103" customFormat="1"/>
    <row r="23" spans="1:4" s="103" customFormat="1"/>
  </sheetData>
  <mergeCells count="9">
    <mergeCell ref="A17:D17"/>
    <mergeCell ref="A19:D19"/>
    <mergeCell ref="A21:D21"/>
    <mergeCell ref="A1:D1"/>
    <mergeCell ref="A9:D9"/>
    <mergeCell ref="A11:D11"/>
    <mergeCell ref="A13:D13"/>
    <mergeCell ref="A14:C14"/>
    <mergeCell ref="A16:D16"/>
  </mergeCells>
  <hyperlinks>
    <hyperlink ref="A9"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1" location="'2)'!A1" display="2) Сведения о вводе в ремонт и выводе из ремонта объектов электросетевого хозяйства;"/>
    <hyperlink ref="A13" location="'3)'!A1" display="3) Информация о наличии объема свободной для технологического присоединения потребителей трансформаторной мощности;"/>
    <hyperlink ref="A16" location="'6)'!A1" display="6) Сведения о количестве поданных заявок на технологическое подключение;"/>
    <hyperlink ref="A16:D16" location="'5)'!A1" display="'5)'!A1"/>
    <hyperlink ref="A17:D17"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19:C19"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1:D21"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 ref="A14:C14"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G26" sqref="G26"/>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9.5703125"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6" t="s">
        <v>98</v>
      </c>
      <c r="K1" s="116"/>
    </row>
    <row r="2" spans="1:11" ht="15" customHeight="1">
      <c r="A2" s="117" t="s">
        <v>55</v>
      </c>
      <c r="B2" s="117"/>
      <c r="C2" s="117"/>
      <c r="D2" s="117"/>
      <c r="E2" s="66" t="str">
        <f>'Информация для раскрытия'!B3</f>
        <v>I квартал</v>
      </c>
      <c r="F2" s="24" t="str">
        <f>'Информация для раскрытия'!C3</f>
        <v>2022 г.</v>
      </c>
    </row>
    <row r="3" spans="1:11" ht="15" customHeight="1">
      <c r="A3" s="118" t="s">
        <v>121</v>
      </c>
      <c r="B3" s="118"/>
      <c r="C3" s="118"/>
      <c r="D3" s="118"/>
      <c r="E3" s="118"/>
      <c r="F3" s="118"/>
    </row>
    <row r="4" spans="1:11" ht="15">
      <c r="A4" s="9"/>
      <c r="B4" s="9"/>
      <c r="C4" s="9"/>
      <c r="D4" s="9"/>
      <c r="E4" s="9"/>
      <c r="F4" s="10"/>
    </row>
    <row r="5" spans="1:11" ht="15">
      <c r="A5" s="111" t="s">
        <v>90</v>
      </c>
      <c r="B5" s="122" t="s">
        <v>89</v>
      </c>
      <c r="C5" s="122"/>
      <c r="D5" s="122"/>
      <c r="E5" s="122"/>
      <c r="F5" s="122"/>
    </row>
    <row r="6" spans="1:11" ht="30">
      <c r="A6" s="112"/>
      <c r="B6" s="31" t="str">
        <f>+E2</f>
        <v>I квартал</v>
      </c>
      <c r="C6" s="31" t="s">
        <v>114</v>
      </c>
      <c r="D6" s="31" t="s">
        <v>117</v>
      </c>
      <c r="E6" s="31" t="s">
        <v>118</v>
      </c>
      <c r="F6" s="33" t="s">
        <v>2</v>
      </c>
    </row>
    <row r="7" spans="1:11" s="25" customFormat="1" ht="15">
      <c r="A7" s="13" t="s">
        <v>17</v>
      </c>
      <c r="B7" s="78">
        <f>+B8</f>
        <v>0</v>
      </c>
      <c r="C7" s="79">
        <v>0</v>
      </c>
      <c r="D7" s="78">
        <f t="shared" ref="D7" si="0">+D8</f>
        <v>0</v>
      </c>
      <c r="E7" s="78">
        <f>+E8</f>
        <v>0</v>
      </c>
      <c r="F7" s="80">
        <f>SUM(B7:E7)</f>
        <v>0</v>
      </c>
    </row>
    <row r="8" spans="1:11" s="26" customFormat="1" ht="15">
      <c r="A8" s="14" t="s">
        <v>18</v>
      </c>
      <c r="B8" s="78">
        <f>+B9+B10</f>
        <v>0</v>
      </c>
      <c r="C8" s="79">
        <v>0</v>
      </c>
      <c r="D8" s="78">
        <f t="shared" ref="D8" si="1">+D9+D10</f>
        <v>0</v>
      </c>
      <c r="E8" s="78">
        <f>+E9+E10</f>
        <v>0</v>
      </c>
      <c r="F8" s="80">
        <f>SUM(B8:E8)</f>
        <v>0</v>
      </c>
    </row>
    <row r="9" spans="1:11" ht="18" customHeight="1">
      <c r="A9" s="1" t="s">
        <v>70</v>
      </c>
      <c r="B9" s="81"/>
      <c r="C9" s="82"/>
      <c r="D9" s="83"/>
      <c r="E9" s="81"/>
      <c r="F9" s="84">
        <f t="shared" ref="F9:F15" si="2">SUM(B9:E9)</f>
        <v>0</v>
      </c>
    </row>
    <row r="10" spans="1:11" ht="15.75" customHeight="1">
      <c r="A10" s="1" t="s">
        <v>96</v>
      </c>
      <c r="B10" s="81"/>
      <c r="C10" s="82"/>
      <c r="D10" s="83"/>
      <c r="E10" s="81"/>
      <c r="F10" s="84">
        <f t="shared" si="2"/>
        <v>0</v>
      </c>
    </row>
    <row r="11" spans="1:11" s="26" customFormat="1" ht="15" customHeight="1">
      <c r="A11" s="14" t="s">
        <v>19</v>
      </c>
      <c r="B11" s="78">
        <f>SUM(B12:B15)</f>
        <v>0</v>
      </c>
      <c r="C11" s="79">
        <f t="shared" ref="C11" si="3">SUM(C12:C15)</f>
        <v>0</v>
      </c>
      <c r="D11" s="78">
        <f>SUM(D12:D15)</f>
        <v>0</v>
      </c>
      <c r="E11" s="78">
        <f>SUM(E12:E15)</f>
        <v>0</v>
      </c>
      <c r="F11" s="80">
        <f t="shared" si="2"/>
        <v>0</v>
      </c>
    </row>
    <row r="12" spans="1:11" ht="18.75" customHeight="1">
      <c r="A12" s="1" t="s">
        <v>71</v>
      </c>
      <c r="B12" s="81"/>
      <c r="C12" s="82"/>
      <c r="D12" s="83"/>
      <c r="E12" s="81"/>
      <c r="F12" s="84">
        <f t="shared" si="2"/>
        <v>0</v>
      </c>
    </row>
    <row r="13" spans="1:11" ht="20.25" customHeight="1">
      <c r="A13" s="1" t="s">
        <v>72</v>
      </c>
      <c r="B13" s="81"/>
      <c r="C13" s="82"/>
      <c r="D13" s="83"/>
      <c r="E13" s="81"/>
      <c r="F13" s="84">
        <f t="shared" si="2"/>
        <v>0</v>
      </c>
    </row>
    <row r="14" spans="1:11" ht="36" customHeight="1">
      <c r="A14" s="1" t="s">
        <v>73</v>
      </c>
      <c r="B14" s="81"/>
      <c r="C14" s="82"/>
      <c r="D14" s="83"/>
      <c r="E14" s="81"/>
      <c r="F14" s="84">
        <f t="shared" si="2"/>
        <v>0</v>
      </c>
    </row>
    <row r="15" spans="1:11" ht="15">
      <c r="A15" s="1" t="s">
        <v>74</v>
      </c>
      <c r="B15" s="81"/>
      <c r="C15" s="81"/>
      <c r="D15" s="81"/>
      <c r="E15" s="81"/>
      <c r="F15" s="84">
        <f t="shared" si="2"/>
        <v>0</v>
      </c>
    </row>
    <row r="16" spans="1:11" s="26" customFormat="1" ht="31.5" customHeight="1">
      <c r="A16" s="14" t="s">
        <v>77</v>
      </c>
      <c r="B16" s="78">
        <v>0</v>
      </c>
      <c r="C16" s="78">
        <v>0</v>
      </c>
      <c r="D16" s="78">
        <v>0</v>
      </c>
      <c r="E16" s="80">
        <v>0</v>
      </c>
      <c r="F16" s="78">
        <f>SUM(B16:E16)</f>
        <v>0</v>
      </c>
    </row>
    <row r="17" spans="1:11" s="26" customFormat="1" ht="19.5" customHeight="1">
      <c r="A17" s="14" t="s">
        <v>20</v>
      </c>
      <c r="B17" s="119"/>
      <c r="C17" s="120"/>
      <c r="D17" s="120"/>
      <c r="E17" s="120"/>
      <c r="F17" s="121"/>
    </row>
    <row r="18" spans="1:11" ht="15">
      <c r="A18" s="1"/>
      <c r="B18" s="113"/>
      <c r="C18" s="114"/>
      <c r="D18" s="114"/>
      <c r="E18" s="114"/>
      <c r="F18" s="115"/>
    </row>
    <row r="19" spans="1:11" ht="15">
      <c r="A19" s="1"/>
      <c r="B19" s="113"/>
      <c r="C19" s="114"/>
      <c r="D19" s="114"/>
      <c r="E19" s="114"/>
      <c r="F19" s="115"/>
    </row>
    <row r="20" spans="1:11" ht="15">
      <c r="A20" s="1" t="s">
        <v>57</v>
      </c>
      <c r="B20" s="113"/>
      <c r="C20" s="114"/>
      <c r="D20" s="114"/>
      <c r="E20" s="114"/>
      <c r="F20" s="115"/>
    </row>
    <row r="21" spans="1:11" ht="15">
      <c r="A21" s="1"/>
      <c r="B21" s="107"/>
      <c r="C21" s="108"/>
      <c r="D21" s="108"/>
      <c r="E21" s="108"/>
      <c r="F21" s="109"/>
    </row>
    <row r="22" spans="1:11" ht="15">
      <c r="A22" s="1"/>
      <c r="B22" s="107"/>
      <c r="C22" s="108"/>
      <c r="D22" s="108"/>
      <c r="E22" s="108"/>
      <c r="F22" s="109"/>
    </row>
    <row r="23" spans="1:11" ht="15">
      <c r="A23" s="9"/>
      <c r="B23" s="9"/>
      <c r="C23" s="9"/>
      <c r="D23" s="9"/>
      <c r="E23" s="9"/>
      <c r="F23" s="10"/>
    </row>
    <row r="24" spans="1:11" ht="49.5" customHeight="1">
      <c r="A24" s="8"/>
      <c r="B24" s="9"/>
      <c r="C24" s="9"/>
      <c r="D24" s="9"/>
      <c r="E24" s="9"/>
      <c r="F24" s="10"/>
    </row>
    <row r="26" spans="1:11" s="4" customFormat="1" ht="15.75" customHeight="1">
      <c r="A26" s="110" t="s">
        <v>122</v>
      </c>
      <c r="B26" s="110"/>
      <c r="C26" s="110"/>
      <c r="D26" s="110"/>
      <c r="E26" s="110"/>
      <c r="F26" s="110"/>
      <c r="G26" s="66" t="str">
        <f>'Информация для раскрытия'!B3</f>
        <v>I квартал</v>
      </c>
      <c r="H26" s="27" t="str">
        <f>F2</f>
        <v>2022 г.</v>
      </c>
      <c r="J26" s="28"/>
      <c r="K26" s="28"/>
    </row>
    <row r="27" spans="1:11" s="4" customFormat="1" ht="15"/>
    <row r="28" spans="1:11" s="4" customFormat="1" ht="15">
      <c r="A28" s="106" t="s">
        <v>0</v>
      </c>
      <c r="B28" s="106"/>
      <c r="C28" s="106"/>
      <c r="D28" s="106"/>
      <c r="E28" s="106"/>
      <c r="F28" s="106"/>
      <c r="G28" s="106"/>
      <c r="H28" s="106"/>
      <c r="I28" s="106"/>
      <c r="J28" s="106"/>
      <c r="K28" s="106"/>
    </row>
    <row r="29" spans="1:11" s="4" customFormat="1" ht="15" customHeight="1">
      <c r="A29" s="123" t="s">
        <v>127</v>
      </c>
      <c r="B29" s="125" t="s">
        <v>1</v>
      </c>
      <c r="C29" s="126"/>
      <c r="D29" s="126"/>
      <c r="E29" s="126"/>
      <c r="F29" s="127"/>
      <c r="G29" s="125" t="s">
        <v>97</v>
      </c>
      <c r="H29" s="126"/>
      <c r="I29" s="126"/>
      <c r="J29" s="126"/>
      <c r="K29" s="127"/>
    </row>
    <row r="30" spans="1:11" s="4" customFormat="1" ht="18" customHeight="1">
      <c r="A30" s="124"/>
      <c r="B30" s="31" t="str">
        <f>+B6</f>
        <v>I квартал</v>
      </c>
      <c r="C30" s="31" t="str">
        <f t="shared" ref="C30:E30" si="4">+C6</f>
        <v>II квартал</v>
      </c>
      <c r="D30" s="31" t="str">
        <f t="shared" si="4"/>
        <v>III квартал</v>
      </c>
      <c r="E30" s="31" t="str">
        <f t="shared" si="4"/>
        <v>IV квартал</v>
      </c>
      <c r="F30" s="31" t="s">
        <v>2</v>
      </c>
      <c r="G30" s="31" t="str">
        <f>+B30</f>
        <v>I квартал</v>
      </c>
      <c r="H30" s="31" t="str">
        <f>+C30</f>
        <v>II квартал</v>
      </c>
      <c r="I30" s="31" t="str">
        <f>+D30</f>
        <v>III квартал</v>
      </c>
      <c r="J30" s="31" t="str">
        <f>+E30</f>
        <v>IV квартал</v>
      </c>
      <c r="K30" s="31" t="str">
        <f t="shared" ref="K30" si="5">+F30</f>
        <v>год</v>
      </c>
    </row>
    <row r="31" spans="1:11" s="4" customFormat="1" ht="18" customHeight="1">
      <c r="A31" s="3" t="s">
        <v>100</v>
      </c>
      <c r="B31" s="6">
        <v>0</v>
      </c>
      <c r="C31" s="73">
        <v>0</v>
      </c>
      <c r="D31" s="73">
        <v>0</v>
      </c>
      <c r="E31" s="73">
        <v>0</v>
      </c>
      <c r="F31" s="6">
        <f>SUM(B31:E31)</f>
        <v>0</v>
      </c>
      <c r="G31" s="6">
        <v>0</v>
      </c>
      <c r="H31" s="73">
        <v>0</v>
      </c>
      <c r="I31" s="73">
        <v>0</v>
      </c>
      <c r="J31" s="73">
        <v>0</v>
      </c>
      <c r="K31" s="6">
        <f>SUM(G31:J31)</f>
        <v>0</v>
      </c>
    </row>
    <row r="32" spans="1:11" s="4" customFormat="1" ht="18" customHeight="1">
      <c r="A32" s="3" t="s">
        <v>101</v>
      </c>
      <c r="B32" s="6">
        <v>0</v>
      </c>
      <c r="C32" s="73">
        <v>0</v>
      </c>
      <c r="D32" s="73">
        <v>0</v>
      </c>
      <c r="E32" s="73">
        <v>0</v>
      </c>
      <c r="F32" s="6">
        <f>SUM(B32:E32)</f>
        <v>0</v>
      </c>
      <c r="G32" s="6">
        <v>0</v>
      </c>
      <c r="H32" s="73">
        <v>0</v>
      </c>
      <c r="I32" s="73">
        <v>0</v>
      </c>
      <c r="J32" s="73">
        <v>0</v>
      </c>
      <c r="K32" s="6">
        <f>SUM(G32:J32)</f>
        <v>0</v>
      </c>
    </row>
    <row r="33" spans="1:11" s="4" customFormat="1" ht="18" customHeight="1">
      <c r="A33" s="3" t="s">
        <v>102</v>
      </c>
      <c r="B33" s="6">
        <v>0</v>
      </c>
      <c r="C33" s="73">
        <v>0</v>
      </c>
      <c r="D33" s="73">
        <v>0</v>
      </c>
      <c r="E33" s="73">
        <v>0</v>
      </c>
      <c r="F33" s="6">
        <f>SUM(B33:E33)</f>
        <v>0</v>
      </c>
      <c r="G33" s="6">
        <v>0</v>
      </c>
      <c r="H33" s="73">
        <v>0</v>
      </c>
      <c r="I33" s="73">
        <v>0</v>
      </c>
      <c r="J33" s="73">
        <v>0</v>
      </c>
      <c r="K33" s="6">
        <f>SUM(G33:J33)</f>
        <v>0</v>
      </c>
    </row>
    <row r="34" spans="1:11" s="4" customFormat="1" ht="18" customHeight="1">
      <c r="A34" s="31" t="s">
        <v>128</v>
      </c>
      <c r="B34" s="7">
        <f>SUM(B31:B33)</f>
        <v>0</v>
      </c>
      <c r="C34" s="85">
        <f>SUM(C31:C33)</f>
        <v>0</v>
      </c>
      <c r="D34" s="85">
        <f>SUM(D31:D33)</f>
        <v>0</v>
      </c>
      <c r="E34" s="85">
        <f>SUM(E31:E33)</f>
        <v>0</v>
      </c>
      <c r="F34" s="7">
        <f>SUM(B34:E34)</f>
        <v>0</v>
      </c>
      <c r="G34" s="7">
        <f>SUM(G31:G33)</f>
        <v>0</v>
      </c>
      <c r="H34" s="85">
        <f>SUM(H31:H33)</f>
        <v>0</v>
      </c>
      <c r="I34" s="85">
        <f>SUM(I31:I33)</f>
        <v>0</v>
      </c>
      <c r="J34" s="85">
        <f>SUM(J31:J33)</f>
        <v>0</v>
      </c>
      <c r="K34" s="7">
        <f>SUM(G34:J34)</f>
        <v>0</v>
      </c>
    </row>
    <row r="35" spans="1:11" s="4" customFormat="1" ht="15">
      <c r="A35" s="5"/>
      <c r="B35" s="5"/>
      <c r="C35" s="5"/>
      <c r="D35" s="5"/>
      <c r="E35" s="5"/>
      <c r="F35" s="5"/>
      <c r="G35" s="5"/>
      <c r="H35" s="5"/>
      <c r="I35" s="5"/>
      <c r="J35" s="5"/>
      <c r="K35" s="5"/>
    </row>
    <row r="36" spans="1:11" s="4" customFormat="1" ht="19.5" customHeight="1">
      <c r="A36" s="128" t="s">
        <v>81</v>
      </c>
      <c r="B36" s="128"/>
      <c r="C36" s="128"/>
      <c r="D36" s="128"/>
      <c r="E36" s="128"/>
      <c r="F36" s="128"/>
      <c r="G36" s="128"/>
      <c r="H36" s="128"/>
      <c r="I36" s="128"/>
      <c r="J36" s="128"/>
      <c r="K36" s="128"/>
    </row>
    <row r="37" spans="1:11" s="4" customFormat="1" ht="15" customHeight="1">
      <c r="A37" s="123" t="s">
        <v>127</v>
      </c>
      <c r="B37" s="129" t="s">
        <v>75</v>
      </c>
      <c r="C37" s="129"/>
      <c r="D37" s="129"/>
      <c r="E37" s="129"/>
      <c r="F37" s="129"/>
      <c r="G37" s="129" t="s">
        <v>76</v>
      </c>
      <c r="H37" s="129"/>
      <c r="I37" s="129"/>
      <c r="J37" s="129"/>
      <c r="K37" s="129"/>
    </row>
    <row r="38" spans="1:11" s="4" customFormat="1" ht="30">
      <c r="A38" s="124"/>
      <c r="B38" s="31" t="str">
        <f>+B30</f>
        <v>I квартал</v>
      </c>
      <c r="C38" s="31" t="str">
        <f t="shared" ref="C38:K41" si="6">+C30</f>
        <v>II квартал</v>
      </c>
      <c r="D38" s="31" t="str">
        <f t="shared" si="6"/>
        <v>III квартал</v>
      </c>
      <c r="E38" s="31" t="str">
        <f t="shared" si="6"/>
        <v>IV квартал</v>
      </c>
      <c r="F38" s="31" t="str">
        <f t="shared" si="6"/>
        <v>год</v>
      </c>
      <c r="G38" s="31" t="str">
        <f t="shared" si="6"/>
        <v>I квартал</v>
      </c>
      <c r="H38" s="31" t="str">
        <f t="shared" si="6"/>
        <v>II квартал</v>
      </c>
      <c r="I38" s="31" t="str">
        <f t="shared" si="6"/>
        <v>III квартал</v>
      </c>
      <c r="J38" s="31" t="str">
        <f t="shared" si="6"/>
        <v>IV квартал</v>
      </c>
      <c r="K38" s="31" t="str">
        <f t="shared" si="6"/>
        <v>год</v>
      </c>
    </row>
    <row r="39" spans="1:11" s="4" customFormat="1" ht="18" customHeight="1">
      <c r="A39" s="3" t="s">
        <v>100</v>
      </c>
      <c r="B39" s="6">
        <v>0</v>
      </c>
      <c r="C39" s="73">
        <v>0</v>
      </c>
      <c r="D39" s="73">
        <v>0</v>
      </c>
      <c r="E39" s="73">
        <v>0</v>
      </c>
      <c r="F39" s="6">
        <f>SUM(B39:E39)</f>
        <v>0</v>
      </c>
      <c r="G39" s="6">
        <f>+G31</f>
        <v>0</v>
      </c>
      <c r="H39" s="73">
        <f t="shared" si="6"/>
        <v>0</v>
      </c>
      <c r="I39" s="73">
        <f t="shared" si="6"/>
        <v>0</v>
      </c>
      <c r="J39" s="73">
        <v>0</v>
      </c>
      <c r="K39" s="6">
        <f>SUM(G39:J39)</f>
        <v>0</v>
      </c>
    </row>
    <row r="40" spans="1:11" s="4" customFormat="1" ht="18" customHeight="1">
      <c r="A40" s="3" t="s">
        <v>101</v>
      </c>
      <c r="B40" s="6">
        <v>0</v>
      </c>
      <c r="C40" s="73">
        <v>0</v>
      </c>
      <c r="D40" s="73">
        <v>0</v>
      </c>
      <c r="E40" s="73">
        <v>0</v>
      </c>
      <c r="F40" s="6">
        <f>SUM(B40:E40)</f>
        <v>0</v>
      </c>
      <c r="G40" s="6">
        <v>0</v>
      </c>
      <c r="H40" s="73">
        <f t="shared" si="6"/>
        <v>0</v>
      </c>
      <c r="I40" s="73">
        <f t="shared" si="6"/>
        <v>0</v>
      </c>
      <c r="J40" s="73">
        <v>0</v>
      </c>
      <c r="K40" s="6">
        <f>SUM(G40:J40)</f>
        <v>0</v>
      </c>
    </row>
    <row r="41" spans="1:11" s="4" customFormat="1" ht="18" customHeight="1">
      <c r="A41" s="3" t="s">
        <v>102</v>
      </c>
      <c r="B41" s="6">
        <v>0</v>
      </c>
      <c r="C41" s="73">
        <v>0</v>
      </c>
      <c r="D41" s="73">
        <v>0</v>
      </c>
      <c r="E41" s="73">
        <v>0</v>
      </c>
      <c r="F41" s="6">
        <f>SUM(B41:E41)</f>
        <v>0</v>
      </c>
      <c r="G41" s="6">
        <v>0</v>
      </c>
      <c r="H41" s="73">
        <f t="shared" si="6"/>
        <v>0</v>
      </c>
      <c r="I41" s="73">
        <f t="shared" si="6"/>
        <v>0</v>
      </c>
      <c r="J41" s="73">
        <v>0</v>
      </c>
      <c r="K41" s="6">
        <f>SUM(G41:J41)</f>
        <v>0</v>
      </c>
    </row>
    <row r="42" spans="1:11" s="4" customFormat="1" ht="18" customHeight="1">
      <c r="A42" s="31" t="s">
        <v>128</v>
      </c>
      <c r="B42" s="7">
        <f>SUM(B39:B41)</f>
        <v>0</v>
      </c>
      <c r="C42" s="85">
        <f>SUM(C39:C41)</f>
        <v>0</v>
      </c>
      <c r="D42" s="85">
        <f>SUM(D39:D41)</f>
        <v>0</v>
      </c>
      <c r="E42" s="85">
        <f>SUM(E39:E41)</f>
        <v>0</v>
      </c>
      <c r="F42" s="7">
        <f>SUM(B42:E42)</f>
        <v>0</v>
      </c>
      <c r="G42" s="7">
        <f>SUM(G39:G41)</f>
        <v>0</v>
      </c>
      <c r="H42" s="85">
        <f>SUM(H39:H41)</f>
        <v>0</v>
      </c>
      <c r="I42" s="85">
        <f>SUM(I39:I41)</f>
        <v>0</v>
      </c>
      <c r="J42" s="85">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showGridLines="0" view="pageBreakPreview" topLeftCell="A13" zoomScaleSheetLayoutView="100" workbookViewId="0">
      <selection activeCell="C33" sqref="C33"/>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6" t="s">
        <v>98</v>
      </c>
      <c r="E1" s="116"/>
    </row>
    <row r="2" spans="1:7" s="11" customFormat="1" ht="20.100000000000001" customHeight="1">
      <c r="A2" s="130" t="s">
        <v>31</v>
      </c>
      <c r="B2" s="130"/>
      <c r="C2" s="130"/>
      <c r="D2" s="130"/>
      <c r="E2" s="130"/>
      <c r="G2" s="61"/>
    </row>
    <row r="3" spans="1:7" s="11" customFormat="1" ht="20.100000000000001" customHeight="1">
      <c r="A3" s="132" t="s">
        <v>123</v>
      </c>
      <c r="B3" s="132"/>
      <c r="C3" s="67" t="str">
        <f>'Информация для раскрытия'!B3</f>
        <v>I квартал</v>
      </c>
      <c r="D3" s="29" t="str">
        <f>'1)'!F2</f>
        <v>2022 г.</v>
      </c>
      <c r="E3" s="74"/>
      <c r="F3" s="2"/>
    </row>
    <row r="4" spans="1:7" s="11" customFormat="1">
      <c r="A4" s="131" t="s">
        <v>80</v>
      </c>
      <c r="B4" s="131"/>
      <c r="C4" s="131"/>
      <c r="D4" s="131"/>
      <c r="E4" s="131"/>
      <c r="F4" s="10"/>
    </row>
    <row r="5" spans="1:7" s="11" customFormat="1">
      <c r="A5" s="15"/>
      <c r="B5" s="74"/>
      <c r="C5" s="74"/>
      <c r="D5" s="74"/>
      <c r="E5" s="74"/>
      <c r="F5" s="10"/>
    </row>
    <row r="6" spans="1:7" s="16" customFormat="1" ht="45">
      <c r="A6" s="30" t="s">
        <v>21</v>
      </c>
      <c r="B6" s="30" t="s">
        <v>22</v>
      </c>
      <c r="C6" s="30" t="s">
        <v>23</v>
      </c>
      <c r="D6" s="30" t="s">
        <v>24</v>
      </c>
      <c r="E6" s="95" t="s">
        <v>25</v>
      </c>
    </row>
    <row r="7" spans="1:7" s="10" customFormat="1" ht="15" customHeight="1">
      <c r="A7" s="96" t="s">
        <v>26</v>
      </c>
      <c r="B7" s="96"/>
      <c r="C7" s="94"/>
      <c r="D7" s="94"/>
      <c r="E7" s="97"/>
    </row>
    <row r="8" spans="1:7" s="10" customFormat="1">
      <c r="A8" s="88" t="s">
        <v>140</v>
      </c>
      <c r="B8" s="17" t="s">
        <v>115</v>
      </c>
      <c r="C8" s="94">
        <v>44563</v>
      </c>
      <c r="D8" s="94">
        <v>44563</v>
      </c>
      <c r="E8" s="64">
        <v>10</v>
      </c>
    </row>
    <row r="9" spans="1:7" s="10" customFormat="1">
      <c r="A9" s="88" t="s">
        <v>141</v>
      </c>
      <c r="B9" s="17" t="s">
        <v>115</v>
      </c>
      <c r="C9" s="94">
        <v>44564</v>
      </c>
      <c r="D9" s="94">
        <v>44564</v>
      </c>
      <c r="E9" s="64">
        <v>24.6</v>
      </c>
    </row>
    <row r="10" spans="1:7" s="10" customFormat="1">
      <c r="A10" s="88" t="s">
        <v>142</v>
      </c>
      <c r="B10" s="17" t="s">
        <v>115</v>
      </c>
      <c r="C10" s="94">
        <v>44565</v>
      </c>
      <c r="D10" s="94">
        <v>44565</v>
      </c>
      <c r="E10" s="64">
        <v>24.6</v>
      </c>
    </row>
    <row r="11" spans="1:7" s="10" customFormat="1">
      <c r="A11" s="88" t="s">
        <v>143</v>
      </c>
      <c r="B11" s="17" t="s">
        <v>115</v>
      </c>
      <c r="C11" s="94">
        <v>44601</v>
      </c>
      <c r="D11" s="94">
        <v>44601</v>
      </c>
      <c r="E11" s="64">
        <v>12.3</v>
      </c>
    </row>
    <row r="12" spans="1:7" s="10" customFormat="1">
      <c r="A12" s="88" t="s">
        <v>144</v>
      </c>
      <c r="B12" s="17" t="s">
        <v>115</v>
      </c>
      <c r="C12" s="94">
        <v>44605</v>
      </c>
      <c r="D12" s="94">
        <v>44605</v>
      </c>
      <c r="E12" s="64">
        <v>12.3</v>
      </c>
    </row>
    <row r="13" spans="1:7" s="10" customFormat="1">
      <c r="A13" s="88" t="s">
        <v>145</v>
      </c>
      <c r="B13" s="17" t="s">
        <v>115</v>
      </c>
      <c r="C13" s="94">
        <v>44615</v>
      </c>
      <c r="D13" s="94">
        <v>44615</v>
      </c>
      <c r="E13" s="64">
        <v>20</v>
      </c>
    </row>
    <row r="14" spans="1:7" s="10" customFormat="1" ht="15" customHeight="1">
      <c r="A14" s="88" t="s">
        <v>146</v>
      </c>
      <c r="B14" s="17" t="s">
        <v>115</v>
      </c>
      <c r="C14" s="94">
        <v>44619</v>
      </c>
      <c r="D14" s="94">
        <v>44619</v>
      </c>
      <c r="E14" s="64">
        <v>24.6</v>
      </c>
    </row>
    <row r="15" spans="1:7" s="10" customFormat="1" ht="15" customHeight="1">
      <c r="A15" s="88" t="s">
        <v>147</v>
      </c>
      <c r="B15" s="17" t="s">
        <v>115</v>
      </c>
      <c r="C15" s="94">
        <v>44628</v>
      </c>
      <c r="D15" s="94">
        <v>44628</v>
      </c>
      <c r="E15" s="64">
        <v>24.6</v>
      </c>
    </row>
    <row r="16" spans="1:7" s="10" customFormat="1" ht="15" customHeight="1">
      <c r="A16" s="88" t="s">
        <v>148</v>
      </c>
      <c r="B16" s="17" t="s">
        <v>115</v>
      </c>
      <c r="C16" s="94">
        <v>44640</v>
      </c>
      <c r="D16" s="94">
        <v>44640</v>
      </c>
      <c r="E16" s="64">
        <v>24.6</v>
      </c>
    </row>
    <row r="17" spans="1:5" s="10" customFormat="1" ht="15" customHeight="1">
      <c r="A17" s="98"/>
      <c r="B17" s="98"/>
      <c r="C17" s="94"/>
      <c r="D17" s="94"/>
      <c r="E17" s="64"/>
    </row>
    <row r="18" spans="1:5" s="10" customFormat="1" ht="15" customHeight="1">
      <c r="A18" s="90" t="s">
        <v>149</v>
      </c>
      <c r="B18" s="89"/>
      <c r="C18" s="89"/>
      <c r="D18" s="89"/>
      <c r="E18" s="64"/>
    </row>
    <row r="19" spans="1:5" s="10" customFormat="1" ht="15" customHeight="1">
      <c r="A19" s="100" t="s">
        <v>150</v>
      </c>
      <c r="B19" s="17" t="s">
        <v>115</v>
      </c>
      <c r="C19" s="94">
        <v>44592</v>
      </c>
      <c r="D19" s="94">
        <v>44592</v>
      </c>
      <c r="E19" s="64">
        <v>10</v>
      </c>
    </row>
    <row r="20" spans="1:5" s="10" customFormat="1" ht="15" customHeight="1">
      <c r="A20" s="100" t="s">
        <v>151</v>
      </c>
      <c r="B20" s="17" t="s">
        <v>115</v>
      </c>
      <c r="C20" s="94">
        <v>44592</v>
      </c>
      <c r="D20" s="94">
        <v>44592</v>
      </c>
      <c r="E20" s="64">
        <v>31</v>
      </c>
    </row>
    <row r="21" spans="1:5" s="10" customFormat="1" ht="15" customHeight="1">
      <c r="A21" s="100" t="s">
        <v>152</v>
      </c>
      <c r="B21" s="17" t="s">
        <v>115</v>
      </c>
      <c r="C21" s="94">
        <v>44611</v>
      </c>
      <c r="D21" s="94">
        <v>44611</v>
      </c>
      <c r="E21" s="64">
        <v>12.3</v>
      </c>
    </row>
    <row r="22" spans="1:5" s="10" customFormat="1" ht="15" customHeight="1">
      <c r="A22" s="100" t="s">
        <v>153</v>
      </c>
      <c r="B22" s="17" t="s">
        <v>115</v>
      </c>
      <c r="C22" s="94">
        <v>44611</v>
      </c>
      <c r="D22" s="94">
        <v>44611</v>
      </c>
      <c r="E22" s="64">
        <v>12.3</v>
      </c>
    </row>
    <row r="23" spans="1:5" s="10" customFormat="1" ht="15" customHeight="1">
      <c r="A23" s="100" t="s">
        <v>154</v>
      </c>
      <c r="B23" s="17" t="s">
        <v>115</v>
      </c>
      <c r="C23" s="94">
        <v>44625</v>
      </c>
      <c r="D23" s="94">
        <v>44625</v>
      </c>
      <c r="E23" s="64">
        <v>12.3</v>
      </c>
    </row>
    <row r="24" spans="1:5" s="10" customFormat="1" ht="15" customHeight="1">
      <c r="A24" s="100" t="s">
        <v>155</v>
      </c>
      <c r="B24" s="17" t="s">
        <v>115</v>
      </c>
      <c r="C24" s="94">
        <v>44639</v>
      </c>
      <c r="D24" s="94">
        <v>44639</v>
      </c>
      <c r="E24" s="64">
        <v>12.3</v>
      </c>
    </row>
    <row r="25" spans="1:5" s="10" customFormat="1" ht="15" customHeight="1">
      <c r="A25" s="100" t="s">
        <v>156</v>
      </c>
      <c r="B25" s="17" t="s">
        <v>115</v>
      </c>
      <c r="C25" s="94">
        <v>44639</v>
      </c>
      <c r="D25" s="94">
        <v>44639</v>
      </c>
      <c r="E25" s="64">
        <v>12.3</v>
      </c>
    </row>
    <row r="26" spans="1:5" s="10" customFormat="1" ht="15" customHeight="1">
      <c r="A26" s="98"/>
      <c r="B26" s="98"/>
      <c r="C26" s="94"/>
      <c r="D26" s="94"/>
      <c r="E26" s="64"/>
    </row>
    <row r="27" spans="1:5" s="10" customFormat="1" ht="15" customHeight="1">
      <c r="A27" s="91" t="s">
        <v>157</v>
      </c>
      <c r="B27" s="89"/>
      <c r="C27" s="89"/>
      <c r="D27" s="89"/>
      <c r="E27" s="64"/>
    </row>
    <row r="28" spans="1:5" s="10" customFormat="1" ht="15" customHeight="1">
      <c r="A28" s="87" t="s">
        <v>158</v>
      </c>
      <c r="B28" s="17" t="s">
        <v>115</v>
      </c>
      <c r="C28" s="94">
        <v>44563</v>
      </c>
      <c r="D28" s="94">
        <v>44563</v>
      </c>
      <c r="E28" s="64">
        <v>6.4</v>
      </c>
    </row>
    <row r="29" spans="1:5">
      <c r="A29" s="87" t="s">
        <v>159</v>
      </c>
      <c r="B29" s="17" t="s">
        <v>115</v>
      </c>
      <c r="C29" s="94">
        <v>44564</v>
      </c>
      <c r="D29" s="94">
        <v>44564</v>
      </c>
      <c r="E29" s="64">
        <v>16.399999999999999</v>
      </c>
    </row>
    <row r="30" spans="1:5">
      <c r="A30" s="87" t="s">
        <v>160</v>
      </c>
      <c r="B30" s="17" t="s">
        <v>115</v>
      </c>
      <c r="C30" s="94">
        <v>44565</v>
      </c>
      <c r="D30" s="94">
        <v>44565</v>
      </c>
      <c r="E30" s="64">
        <v>16.399999999999999</v>
      </c>
    </row>
    <row r="31" spans="1:5">
      <c r="A31" s="87" t="s">
        <v>161</v>
      </c>
      <c r="B31" s="17" t="s">
        <v>115</v>
      </c>
      <c r="C31" s="94">
        <v>44601</v>
      </c>
      <c r="D31" s="94">
        <v>44601</v>
      </c>
      <c r="E31" s="64">
        <v>12.3</v>
      </c>
    </row>
    <row r="32" spans="1:5">
      <c r="A32" s="87" t="s">
        <v>162</v>
      </c>
      <c r="B32" s="17" t="s">
        <v>115</v>
      </c>
      <c r="C32" s="94">
        <v>44605</v>
      </c>
      <c r="D32" s="94">
        <v>44605</v>
      </c>
      <c r="E32" s="64">
        <v>12.3</v>
      </c>
    </row>
    <row r="33" spans="1:5">
      <c r="A33" s="87" t="s">
        <v>163</v>
      </c>
      <c r="B33" s="17" t="s">
        <v>115</v>
      </c>
      <c r="C33" s="94">
        <v>44607</v>
      </c>
      <c r="D33" s="94">
        <v>44607</v>
      </c>
      <c r="E33" s="64">
        <v>16.399999999999999</v>
      </c>
    </row>
    <row r="34" spans="1:5">
      <c r="A34" s="87" t="s">
        <v>164</v>
      </c>
      <c r="B34" s="17" t="s">
        <v>115</v>
      </c>
      <c r="C34" s="94">
        <v>44615</v>
      </c>
      <c r="D34" s="94">
        <v>44615</v>
      </c>
      <c r="E34" s="64">
        <v>12.8</v>
      </c>
    </row>
    <row r="35" spans="1:5">
      <c r="A35" s="87" t="s">
        <v>160</v>
      </c>
      <c r="B35" s="17" t="s">
        <v>115</v>
      </c>
      <c r="C35" s="94">
        <v>44628</v>
      </c>
      <c r="D35" s="94">
        <v>44628</v>
      </c>
      <c r="E35" s="64">
        <v>16.399999999999999</v>
      </c>
    </row>
    <row r="36" spans="1:5">
      <c r="A36" s="87" t="s">
        <v>165</v>
      </c>
      <c r="B36" s="17" t="s">
        <v>115</v>
      </c>
      <c r="C36" s="94">
        <v>44640</v>
      </c>
      <c r="D36" s="94">
        <v>44640</v>
      </c>
      <c r="E36" s="64">
        <v>16.399999999999999</v>
      </c>
    </row>
    <row r="37" spans="1:5">
      <c r="A37" s="87"/>
      <c r="B37" s="89"/>
      <c r="C37" s="89"/>
      <c r="D37" s="89"/>
      <c r="E37" s="64"/>
    </row>
    <row r="38" spans="1:5">
      <c r="A38" s="87"/>
      <c r="B38" s="17"/>
      <c r="C38" s="94"/>
      <c r="D38" s="94"/>
      <c r="E38" s="64"/>
    </row>
    <row r="39" spans="1:5">
      <c r="A39" s="87"/>
      <c r="B39" s="17"/>
      <c r="C39" s="94"/>
      <c r="D39" s="94"/>
      <c r="E39" s="64"/>
    </row>
    <row r="40" spans="1:5">
      <c r="A40" s="87"/>
      <c r="B40" s="17"/>
      <c r="C40" s="94"/>
      <c r="D40" s="94"/>
      <c r="E40" s="64"/>
    </row>
    <row r="41" spans="1:5">
      <c r="A41" s="87"/>
      <c r="B41" s="17"/>
      <c r="C41" s="94"/>
      <c r="D41" s="94"/>
      <c r="E41" s="64"/>
    </row>
    <row r="42" spans="1:5">
      <c r="A42" s="87"/>
      <c r="B42" s="17"/>
      <c r="C42" s="94"/>
      <c r="D42" s="94"/>
      <c r="E42" s="64"/>
    </row>
    <row r="43" spans="1:5">
      <c r="A43" s="87"/>
      <c r="B43" s="17"/>
      <c r="C43" s="94"/>
      <c r="D43" s="94"/>
      <c r="E43" s="64"/>
    </row>
    <row r="44" spans="1:5">
      <c r="A44" s="87"/>
      <c r="B44" s="17"/>
      <c r="C44" s="94"/>
      <c r="D44" s="94"/>
      <c r="E44" s="64"/>
    </row>
    <row r="45" spans="1:5">
      <c r="A45" s="88"/>
      <c r="B45" s="17"/>
      <c r="C45" s="101"/>
      <c r="D45" s="101"/>
      <c r="E45" s="64"/>
    </row>
    <row r="46" spans="1:5">
      <c r="A46" s="100"/>
      <c r="B46" s="17"/>
      <c r="C46" s="94"/>
      <c r="D46" s="94"/>
      <c r="E46" s="64"/>
    </row>
    <row r="47" spans="1:5">
      <c r="A47" s="91"/>
      <c r="B47" s="89"/>
      <c r="C47" s="89"/>
      <c r="D47" s="89"/>
      <c r="E47" s="64"/>
    </row>
    <row r="48" spans="1:5">
      <c r="A48" s="87"/>
      <c r="B48" s="17"/>
      <c r="C48" s="94"/>
      <c r="D48" s="94"/>
      <c r="E48" s="64"/>
    </row>
    <row r="49" spans="1:5">
      <c r="A49" s="87"/>
      <c r="B49" s="17"/>
      <c r="C49" s="94"/>
      <c r="D49" s="94"/>
      <c r="E49" s="64"/>
    </row>
    <row r="50" spans="1:5">
      <c r="A50" s="87"/>
      <c r="B50" s="17"/>
      <c r="C50" s="94"/>
      <c r="D50" s="94"/>
      <c r="E50" s="64"/>
    </row>
    <row r="51" spans="1:5">
      <c r="A51" s="100"/>
      <c r="B51" s="17"/>
      <c r="C51" s="101"/>
      <c r="D51" s="101"/>
      <c r="E51" s="64"/>
    </row>
    <row r="52" spans="1:5">
      <c r="A52" s="87"/>
      <c r="B52" s="17"/>
      <c r="C52" s="101"/>
      <c r="D52" s="101"/>
      <c r="E52" s="64"/>
    </row>
    <row r="53" spans="1:5">
      <c r="A53" s="91"/>
      <c r="B53" s="89"/>
      <c r="C53" s="89"/>
      <c r="D53" s="89"/>
      <c r="E53" s="64"/>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6" t="s">
        <v>98</v>
      </c>
      <c r="H1" s="116"/>
    </row>
    <row r="2" spans="1:8" ht="20.100000000000001" customHeight="1">
      <c r="A2" s="133" t="s">
        <v>32</v>
      </c>
      <c r="B2" s="133"/>
      <c r="C2" s="133"/>
      <c r="D2" s="133"/>
      <c r="E2" s="133"/>
      <c r="F2" s="133"/>
      <c r="G2" s="133"/>
      <c r="H2" s="133"/>
    </row>
    <row r="3" spans="1:8" ht="20.100000000000001" customHeight="1">
      <c r="A3" s="143" t="s">
        <v>124</v>
      </c>
      <c r="B3" s="143"/>
      <c r="C3" s="143"/>
      <c r="D3" s="143"/>
      <c r="E3" s="143"/>
      <c r="F3" s="68" t="str">
        <f>+'2)'!C3</f>
        <v>I квартал</v>
      </c>
      <c r="G3" s="34" t="str">
        <f>'Информация для раскрытия'!C3</f>
        <v>2022 г.</v>
      </c>
      <c r="H3" s="92"/>
    </row>
    <row r="4" spans="1:8" ht="12" customHeight="1">
      <c r="A4" s="92"/>
      <c r="B4" s="92"/>
      <c r="C4" s="92"/>
      <c r="D4" s="92"/>
      <c r="E4" s="92"/>
      <c r="F4" s="92"/>
      <c r="G4" s="92"/>
      <c r="H4" s="92"/>
    </row>
    <row r="5" spans="1:8">
      <c r="A5" s="134" t="s">
        <v>3</v>
      </c>
      <c r="B5" s="134"/>
      <c r="C5" s="134"/>
      <c r="D5" s="134"/>
      <c r="E5" s="134"/>
      <c r="F5" s="134"/>
      <c r="G5" s="134"/>
      <c r="H5" s="134"/>
    </row>
    <row r="6" spans="1:8" ht="90" customHeight="1">
      <c r="A6" s="135" t="s">
        <v>4</v>
      </c>
      <c r="B6" s="135" t="s">
        <v>5</v>
      </c>
      <c r="C6" s="135" t="s">
        <v>6</v>
      </c>
      <c r="D6" s="137" t="s">
        <v>7</v>
      </c>
      <c r="E6" s="138"/>
      <c r="F6" s="139" t="s">
        <v>8</v>
      </c>
      <c r="G6" s="140"/>
      <c r="H6" s="141" t="s">
        <v>9</v>
      </c>
    </row>
    <row r="7" spans="1:8" ht="75.75" customHeight="1">
      <c r="A7" s="136"/>
      <c r="B7" s="136"/>
      <c r="C7" s="136"/>
      <c r="D7" s="35" t="s">
        <v>10</v>
      </c>
      <c r="E7" s="35" t="s">
        <v>11</v>
      </c>
      <c r="F7" s="36" t="s">
        <v>12</v>
      </c>
      <c r="G7" s="36" t="s">
        <v>13</v>
      </c>
      <c r="H7" s="142"/>
    </row>
    <row r="8" spans="1:8" ht="20.100000000000001" customHeight="1">
      <c r="A8" s="37">
        <v>1</v>
      </c>
      <c r="B8" s="37" t="s">
        <v>119</v>
      </c>
      <c r="C8" s="37" t="s">
        <v>14</v>
      </c>
      <c r="D8" s="37">
        <v>10</v>
      </c>
      <c r="E8" s="38">
        <v>10</v>
      </c>
      <c r="F8" s="39">
        <v>10.3</v>
      </c>
      <c r="G8" s="39">
        <v>10.3</v>
      </c>
      <c r="H8" s="39">
        <v>10.3</v>
      </c>
    </row>
    <row r="9" spans="1:8" ht="20.100000000000001" customHeight="1">
      <c r="A9" s="37">
        <v>2</v>
      </c>
      <c r="B9" s="37" t="s">
        <v>100</v>
      </c>
      <c r="C9" s="37" t="s">
        <v>15</v>
      </c>
      <c r="D9" s="37">
        <v>31.5</v>
      </c>
      <c r="E9" s="38">
        <v>40</v>
      </c>
      <c r="F9" s="39">
        <v>48.1</v>
      </c>
      <c r="G9" s="39">
        <v>48.1</v>
      </c>
      <c r="H9" s="39">
        <v>48.1</v>
      </c>
    </row>
    <row r="10" spans="1:8" ht="19.5" customHeight="1">
      <c r="A10" s="37">
        <v>3</v>
      </c>
      <c r="B10" s="37" t="s">
        <v>101</v>
      </c>
      <c r="C10" s="37" t="s">
        <v>16</v>
      </c>
      <c r="D10" s="37">
        <v>80</v>
      </c>
      <c r="E10" s="40">
        <v>63</v>
      </c>
      <c r="F10" s="39">
        <v>109.5</v>
      </c>
      <c r="G10" s="39">
        <v>109.5</v>
      </c>
      <c r="H10" s="39">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6" t="s">
        <v>98</v>
      </c>
      <c r="L1" s="116"/>
    </row>
    <row r="2" spans="1:12" ht="19.5" customHeight="1">
      <c r="A2" s="147" t="s">
        <v>95</v>
      </c>
      <c r="B2" s="147"/>
      <c r="C2" s="147"/>
      <c r="D2" s="147"/>
      <c r="E2" s="147"/>
      <c r="F2" s="147"/>
      <c r="G2" s="147"/>
      <c r="H2" s="147"/>
      <c r="I2" s="147"/>
      <c r="J2" s="147"/>
      <c r="K2" s="147"/>
      <c r="L2" s="147"/>
    </row>
    <row r="3" spans="1:12" ht="15" customHeight="1">
      <c r="A3" s="148"/>
      <c r="B3" s="148"/>
      <c r="C3" s="148"/>
      <c r="D3" s="148"/>
      <c r="E3" s="148"/>
      <c r="F3" s="148"/>
      <c r="G3" s="148"/>
      <c r="H3" s="148"/>
      <c r="I3" s="148"/>
      <c r="J3" s="148"/>
      <c r="K3" s="148"/>
      <c r="L3" s="148"/>
    </row>
    <row r="4" spans="1:12" ht="15" customHeight="1">
      <c r="A4" s="149" t="s">
        <v>27</v>
      </c>
      <c r="B4" s="149"/>
      <c r="C4" s="149"/>
      <c r="D4" s="149"/>
      <c r="E4" s="149"/>
      <c r="F4" s="149"/>
      <c r="G4" s="149"/>
      <c r="H4" s="149"/>
      <c r="I4" s="149"/>
      <c r="J4" s="149"/>
      <c r="K4" s="149"/>
      <c r="L4" s="149"/>
    </row>
    <row r="5" spans="1:12" s="32" customFormat="1" ht="15" customHeight="1">
      <c r="A5" s="150" t="s">
        <v>50</v>
      </c>
      <c r="B5" s="150"/>
      <c r="C5" s="150"/>
      <c r="D5" s="150"/>
      <c r="E5" s="150"/>
      <c r="F5" s="150"/>
      <c r="G5" s="150"/>
      <c r="H5" s="150"/>
      <c r="I5" s="150"/>
      <c r="J5" s="150"/>
      <c r="K5" s="150"/>
      <c r="L5" s="150"/>
    </row>
    <row r="6" spans="1:12" ht="96" customHeight="1">
      <c r="A6" s="151" t="s">
        <v>51</v>
      </c>
      <c r="B6" s="151"/>
      <c r="C6" s="151"/>
      <c r="D6" s="151"/>
      <c r="E6" s="151"/>
      <c r="F6" s="151"/>
      <c r="G6" s="151"/>
      <c r="H6" s="151"/>
      <c r="I6" s="151"/>
      <c r="J6" s="151"/>
      <c r="K6" s="151"/>
      <c r="L6" s="151"/>
    </row>
    <row r="7" spans="1:12" ht="30" customHeight="1">
      <c r="A7" s="151" t="s">
        <v>52</v>
      </c>
      <c r="B7" s="151"/>
      <c r="C7" s="151"/>
      <c r="D7" s="151"/>
      <c r="E7" s="151"/>
      <c r="F7" s="151"/>
      <c r="G7" s="151"/>
      <c r="H7" s="151"/>
      <c r="I7" s="151"/>
      <c r="J7" s="151"/>
      <c r="K7" s="151"/>
      <c r="L7" s="151"/>
    </row>
    <row r="8" spans="1:12" ht="30" customHeight="1">
      <c r="A8" s="151" t="s">
        <v>58</v>
      </c>
      <c r="B8" s="151"/>
      <c r="C8" s="151"/>
      <c r="D8" s="151"/>
      <c r="E8" s="151"/>
      <c r="F8" s="151"/>
      <c r="G8" s="151"/>
      <c r="H8" s="151"/>
      <c r="I8" s="151"/>
      <c r="J8" s="151"/>
      <c r="K8" s="151"/>
      <c r="L8" s="151"/>
    </row>
    <row r="9" spans="1:12" ht="15" customHeight="1">
      <c r="A9" s="93"/>
      <c r="B9" s="41"/>
      <c r="C9" s="41"/>
      <c r="D9" s="41"/>
      <c r="E9" s="41"/>
      <c r="F9" s="41"/>
      <c r="G9" s="41"/>
      <c r="H9" s="41"/>
      <c r="I9" s="41"/>
      <c r="J9" s="41"/>
      <c r="K9" s="41"/>
      <c r="L9" s="41"/>
    </row>
    <row r="10" spans="1:12" ht="15" customHeight="1">
      <c r="A10" s="149" t="s">
        <v>28</v>
      </c>
      <c r="B10" s="149"/>
      <c r="C10" s="149"/>
      <c r="D10" s="149"/>
      <c r="E10" s="149"/>
      <c r="F10" s="149"/>
      <c r="G10" s="149"/>
      <c r="H10" s="149"/>
      <c r="I10" s="149"/>
      <c r="J10" s="149"/>
      <c r="K10" s="149"/>
      <c r="L10" s="149"/>
    </row>
    <row r="11" spans="1:12" ht="64.5" customHeight="1">
      <c r="A11" s="145" t="s">
        <v>44</v>
      </c>
      <c r="B11" s="145"/>
      <c r="C11" s="145"/>
      <c r="D11" s="145"/>
      <c r="E11" s="145"/>
      <c r="F11" s="145"/>
      <c r="G11" s="145"/>
      <c r="H11" s="145"/>
      <c r="I11" s="145"/>
      <c r="J11" s="145"/>
      <c r="K11" s="145"/>
      <c r="L11" s="145"/>
    </row>
    <row r="12" spans="1:12" ht="45.75" customHeight="1">
      <c r="A12" s="145" t="s">
        <v>29</v>
      </c>
      <c r="B12" s="145"/>
      <c r="C12" s="145"/>
      <c r="D12" s="145"/>
      <c r="E12" s="145"/>
      <c r="F12" s="145"/>
      <c r="G12" s="145"/>
      <c r="H12" s="145"/>
      <c r="I12" s="145"/>
      <c r="J12" s="145"/>
      <c r="K12" s="145"/>
      <c r="L12" s="145"/>
    </row>
    <row r="13" spans="1:12" ht="18" customHeight="1">
      <c r="A13" s="146" t="s">
        <v>45</v>
      </c>
      <c r="B13" s="146"/>
      <c r="C13" s="146"/>
      <c r="D13" s="146"/>
      <c r="E13" s="146"/>
      <c r="F13" s="146"/>
      <c r="G13" s="146"/>
      <c r="H13" s="146"/>
      <c r="I13" s="146"/>
      <c r="J13" s="146"/>
      <c r="K13" s="146"/>
      <c r="L13" s="146"/>
    </row>
    <row r="14" spans="1:12" ht="48.75" customHeight="1">
      <c r="A14" s="145" t="s">
        <v>46</v>
      </c>
      <c r="B14" s="145"/>
      <c r="C14" s="145"/>
      <c r="D14" s="145"/>
      <c r="E14" s="145"/>
      <c r="F14" s="145"/>
      <c r="G14" s="145"/>
      <c r="H14" s="145"/>
      <c r="I14" s="145"/>
      <c r="J14" s="145"/>
      <c r="K14" s="145"/>
      <c r="L14" s="145"/>
    </row>
    <row r="15" spans="1:12" ht="45" customHeight="1">
      <c r="A15" s="145" t="s">
        <v>47</v>
      </c>
      <c r="B15" s="145"/>
      <c r="C15" s="145"/>
      <c r="D15" s="145"/>
      <c r="E15" s="145"/>
      <c r="F15" s="145"/>
      <c r="G15" s="145"/>
      <c r="H15" s="145"/>
      <c r="I15" s="145"/>
      <c r="J15" s="145"/>
      <c r="K15" s="145"/>
      <c r="L15" s="145"/>
    </row>
    <row r="16" spans="1:12">
      <c r="A16" s="145" t="s">
        <v>48</v>
      </c>
      <c r="B16" s="145"/>
      <c r="C16" s="145"/>
      <c r="D16" s="145"/>
      <c r="E16" s="145"/>
      <c r="F16" s="145"/>
      <c r="G16" s="145"/>
      <c r="H16" s="145"/>
      <c r="I16" s="145"/>
      <c r="J16" s="145"/>
      <c r="K16" s="145"/>
      <c r="L16" s="145"/>
    </row>
    <row r="17" spans="1:13" ht="62.25" customHeight="1">
      <c r="A17" s="152" t="s">
        <v>59</v>
      </c>
      <c r="B17" s="145"/>
      <c r="C17" s="145"/>
      <c r="D17" s="145"/>
      <c r="E17" s="145"/>
      <c r="F17" s="145"/>
      <c r="G17" s="145"/>
      <c r="H17" s="145"/>
      <c r="I17" s="145"/>
      <c r="J17" s="145"/>
      <c r="K17" s="145"/>
      <c r="L17" s="145"/>
    </row>
    <row r="18" spans="1:13" ht="33" customHeight="1">
      <c r="A18" s="145" t="s">
        <v>49</v>
      </c>
      <c r="B18" s="145"/>
      <c r="C18" s="145"/>
      <c r="D18" s="145"/>
      <c r="E18" s="145"/>
      <c r="F18" s="145"/>
      <c r="G18" s="145"/>
      <c r="H18" s="145"/>
      <c r="I18" s="145"/>
      <c r="J18" s="145"/>
      <c r="K18" s="145"/>
      <c r="L18" s="145"/>
    </row>
    <row r="19" spans="1:13" ht="46.5" customHeight="1">
      <c r="A19" s="145" t="s">
        <v>60</v>
      </c>
      <c r="B19" s="145"/>
      <c r="C19" s="145"/>
      <c r="D19" s="145"/>
      <c r="E19" s="145"/>
      <c r="F19" s="145"/>
      <c r="G19" s="145"/>
      <c r="H19" s="145"/>
      <c r="I19" s="145"/>
      <c r="J19" s="145"/>
      <c r="K19" s="145"/>
      <c r="L19" s="145"/>
    </row>
    <row r="20" spans="1:13" ht="15" customHeight="1">
      <c r="A20" s="148"/>
      <c r="B20" s="148"/>
      <c r="C20" s="148"/>
      <c r="D20" s="148"/>
      <c r="E20" s="148"/>
      <c r="F20" s="148"/>
      <c r="G20" s="148"/>
      <c r="H20" s="148"/>
      <c r="I20" s="148"/>
      <c r="J20" s="148"/>
      <c r="K20" s="148"/>
      <c r="L20" s="148"/>
    </row>
    <row r="21" spans="1:13" ht="30" customHeight="1">
      <c r="A21" s="144" t="s">
        <v>104</v>
      </c>
      <c r="B21" s="144"/>
      <c r="C21" s="144"/>
      <c r="D21" s="144"/>
      <c r="E21" s="144"/>
      <c r="F21" s="144"/>
      <c r="G21" s="144"/>
      <c r="H21" s="144"/>
      <c r="I21" s="144"/>
      <c r="J21" s="144"/>
      <c r="K21" s="144"/>
      <c r="L21" s="63" t="s">
        <v>103</v>
      </c>
      <c r="M21" s="63"/>
    </row>
    <row r="23" spans="1:13" ht="30" customHeight="1">
      <c r="A23" s="144" t="s">
        <v>105</v>
      </c>
      <c r="B23" s="144"/>
      <c r="C23" s="144"/>
      <c r="D23" s="144"/>
      <c r="E23" s="144"/>
      <c r="F23" s="144"/>
      <c r="G23" s="144"/>
      <c r="H23" s="144"/>
      <c r="I23" s="144"/>
      <c r="J23" s="144"/>
      <c r="K23" s="144"/>
      <c r="L23" s="63" t="s">
        <v>103</v>
      </c>
      <c r="M23" s="63"/>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D4" sqref="D4"/>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6" t="s">
        <v>98</v>
      </c>
      <c r="E1" s="116"/>
    </row>
    <row r="2" spans="1:8" ht="15" customHeight="1">
      <c r="A2" s="133" t="s">
        <v>33</v>
      </c>
      <c r="B2" s="133"/>
      <c r="C2" s="133"/>
      <c r="D2" s="133"/>
      <c r="E2" s="133"/>
      <c r="F2" s="42"/>
      <c r="G2" s="42"/>
      <c r="H2" s="42"/>
    </row>
    <row r="3" spans="1:8" ht="15" customHeight="1">
      <c r="A3" s="143" t="s">
        <v>125</v>
      </c>
      <c r="B3" s="143"/>
      <c r="C3" s="143"/>
      <c r="D3" s="68" t="str">
        <f>'Информация для раскрытия'!B3</f>
        <v>I квартал</v>
      </c>
      <c r="E3" s="34" t="str">
        <f>'3)'!G3</f>
        <v>2022 г.</v>
      </c>
      <c r="F3" s="42"/>
      <c r="G3" s="42"/>
      <c r="H3" s="42"/>
    </row>
    <row r="4" spans="1:8" ht="9.75" customHeight="1">
      <c r="A4" s="75"/>
      <c r="B4" s="75"/>
      <c r="C4" s="75"/>
      <c r="D4" s="60"/>
      <c r="E4" s="34"/>
      <c r="F4" s="42"/>
      <c r="G4" s="42"/>
      <c r="H4" s="42"/>
    </row>
    <row r="5" spans="1:8" ht="16.5" customHeight="1">
      <c r="A5" s="135" t="s">
        <v>4</v>
      </c>
      <c r="B5" s="135" t="s">
        <v>5</v>
      </c>
      <c r="C5" s="135" t="s">
        <v>25</v>
      </c>
      <c r="D5" s="154" t="s">
        <v>30</v>
      </c>
      <c r="E5" s="154"/>
    </row>
    <row r="6" spans="1:8" ht="18" customHeight="1">
      <c r="A6" s="136"/>
      <c r="B6" s="136"/>
      <c r="C6" s="136"/>
      <c r="D6" s="154"/>
      <c r="E6" s="154"/>
    </row>
    <row r="7" spans="1:8">
      <c r="A7" s="43">
        <v>1</v>
      </c>
      <c r="B7" s="44" t="s">
        <v>38</v>
      </c>
      <c r="C7" s="45">
        <f>+C8+C9+C10</f>
        <v>0</v>
      </c>
      <c r="D7" s="155"/>
      <c r="E7" s="155"/>
    </row>
    <row r="8" spans="1:8">
      <c r="A8" s="46" t="s">
        <v>40</v>
      </c>
      <c r="B8" s="47" t="s">
        <v>64</v>
      </c>
      <c r="C8" s="48">
        <v>0</v>
      </c>
      <c r="D8" s="156"/>
      <c r="E8" s="156"/>
    </row>
    <row r="9" spans="1:8" ht="15" customHeight="1">
      <c r="A9" s="46" t="s">
        <v>41</v>
      </c>
      <c r="B9" s="47" t="s">
        <v>43</v>
      </c>
      <c r="C9" s="48">
        <v>0</v>
      </c>
      <c r="D9" s="156"/>
      <c r="E9" s="156"/>
    </row>
    <row r="10" spans="1:8" ht="33" customHeight="1">
      <c r="A10" s="46" t="s">
        <v>42</v>
      </c>
      <c r="B10" s="47" t="s">
        <v>39</v>
      </c>
      <c r="C10" s="48">
        <v>0</v>
      </c>
      <c r="D10" s="156"/>
      <c r="E10" s="156"/>
    </row>
    <row r="11" spans="1:8">
      <c r="A11" s="43">
        <v>2</v>
      </c>
      <c r="B11" s="44" t="s">
        <v>82</v>
      </c>
      <c r="C11" s="45">
        <f>+C12+C13+C14</f>
        <v>0</v>
      </c>
      <c r="D11" s="155"/>
      <c r="E11" s="155"/>
    </row>
    <row r="12" spans="1:8">
      <c r="A12" s="46" t="s">
        <v>61</v>
      </c>
      <c r="B12" s="47" t="s">
        <v>64</v>
      </c>
      <c r="C12" s="48">
        <v>0</v>
      </c>
      <c r="D12" s="156"/>
      <c r="E12" s="156"/>
    </row>
    <row r="13" spans="1:8" ht="15" customHeight="1">
      <c r="A13" s="46" t="s">
        <v>62</v>
      </c>
      <c r="B13" s="47" t="s">
        <v>43</v>
      </c>
      <c r="C13" s="48">
        <v>0</v>
      </c>
      <c r="D13" s="156"/>
      <c r="E13" s="156"/>
    </row>
    <row r="14" spans="1:8" ht="30" customHeight="1">
      <c r="A14" s="46" t="s">
        <v>63</v>
      </c>
      <c r="B14" s="47" t="s">
        <v>39</v>
      </c>
      <c r="C14" s="48">
        <v>0</v>
      </c>
      <c r="D14" s="156"/>
      <c r="E14" s="156"/>
    </row>
    <row r="15" spans="1:8">
      <c r="A15" s="43">
        <v>3</v>
      </c>
      <c r="B15" s="44" t="s">
        <v>78</v>
      </c>
      <c r="C15" s="45">
        <f>+C16+C17+C18</f>
        <v>0</v>
      </c>
      <c r="D15" s="155"/>
      <c r="E15" s="155"/>
    </row>
    <row r="16" spans="1:8" ht="33" customHeight="1">
      <c r="A16" s="46" t="s">
        <v>65</v>
      </c>
      <c r="B16" s="47" t="s">
        <v>64</v>
      </c>
      <c r="C16" s="48">
        <v>0</v>
      </c>
      <c r="D16" s="156"/>
      <c r="E16" s="156"/>
    </row>
    <row r="17" spans="1:5" ht="45.75" customHeight="1">
      <c r="A17" s="46" t="s">
        <v>66</v>
      </c>
      <c r="B17" s="47" t="s">
        <v>43</v>
      </c>
      <c r="C17" s="48">
        <v>0</v>
      </c>
      <c r="D17" s="156"/>
      <c r="E17" s="156"/>
    </row>
    <row r="18" spans="1:5" ht="32.25" customHeight="1">
      <c r="A18" s="46" t="s">
        <v>67</v>
      </c>
      <c r="B18" s="47" t="s">
        <v>39</v>
      </c>
      <c r="C18" s="48">
        <v>0</v>
      </c>
      <c r="D18" s="156"/>
      <c r="E18" s="156"/>
    </row>
    <row r="19" spans="1:5" s="32" customFormat="1">
      <c r="A19" s="43">
        <v>4</v>
      </c>
      <c r="B19" s="44" t="s">
        <v>69</v>
      </c>
      <c r="C19" s="45">
        <f>+C20+C21+C22</f>
        <v>0</v>
      </c>
      <c r="D19" s="155"/>
      <c r="E19" s="155"/>
    </row>
    <row r="20" spans="1:5" ht="15" customHeight="1">
      <c r="A20" s="46" t="s">
        <v>83</v>
      </c>
      <c r="B20" s="47" t="s">
        <v>64</v>
      </c>
      <c r="C20" s="48">
        <v>0</v>
      </c>
      <c r="D20" s="156"/>
      <c r="E20" s="156"/>
    </row>
    <row r="21" spans="1:5" ht="15" customHeight="1">
      <c r="A21" s="46" t="s">
        <v>84</v>
      </c>
      <c r="B21" s="47" t="s">
        <v>43</v>
      </c>
      <c r="C21" s="48">
        <v>0</v>
      </c>
      <c r="D21" s="156"/>
      <c r="E21" s="156"/>
    </row>
    <row r="22" spans="1:5" ht="31.5" customHeight="1">
      <c r="A22" s="46" t="s">
        <v>85</v>
      </c>
      <c r="B22" s="47" t="s">
        <v>39</v>
      </c>
      <c r="C22" s="48">
        <v>0</v>
      </c>
      <c r="D22" s="156"/>
      <c r="E22" s="156"/>
    </row>
    <row r="23" spans="1:5" s="32" customFormat="1">
      <c r="A23" s="43">
        <v>5</v>
      </c>
      <c r="B23" s="44" t="s">
        <v>68</v>
      </c>
      <c r="C23" s="45">
        <f>+C24+C25+C26</f>
        <v>0</v>
      </c>
      <c r="D23" s="155"/>
      <c r="E23" s="155"/>
    </row>
    <row r="24" spans="1:5" ht="15" customHeight="1">
      <c r="A24" s="46" t="s">
        <v>86</v>
      </c>
      <c r="B24" s="47" t="s">
        <v>64</v>
      </c>
      <c r="C24" s="48">
        <v>0</v>
      </c>
      <c r="D24" s="156"/>
      <c r="E24" s="156"/>
    </row>
    <row r="25" spans="1:5" ht="15" customHeight="1">
      <c r="A25" s="46" t="s">
        <v>87</v>
      </c>
      <c r="B25" s="47" t="s">
        <v>43</v>
      </c>
      <c r="C25" s="48">
        <v>0</v>
      </c>
      <c r="D25" s="156"/>
      <c r="E25" s="156"/>
    </row>
    <row r="26" spans="1:5" ht="32.25" customHeight="1">
      <c r="A26" s="46" t="s">
        <v>88</v>
      </c>
      <c r="B26" s="47" t="s">
        <v>39</v>
      </c>
      <c r="C26" s="48">
        <v>0</v>
      </c>
      <c r="D26" s="157"/>
      <c r="E26" s="158"/>
    </row>
    <row r="27" spans="1:5" s="49" customFormat="1">
      <c r="A27" s="153" t="s">
        <v>99</v>
      </c>
      <c r="B27" s="153"/>
      <c r="C27" s="153"/>
      <c r="D27" s="153"/>
      <c r="E27" s="153"/>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6" t="s">
        <v>98</v>
      </c>
      <c r="F1" s="116"/>
    </row>
    <row r="2" spans="1:10" s="12" customFormat="1" ht="20.100000000000001" customHeight="1">
      <c r="A2" s="161" t="s">
        <v>36</v>
      </c>
      <c r="B2" s="161"/>
      <c r="C2" s="161"/>
      <c r="D2" s="161"/>
      <c r="E2" s="161"/>
      <c r="F2" s="161"/>
    </row>
    <row r="3" spans="1:10" s="12" customFormat="1" ht="20.100000000000001" customHeight="1">
      <c r="A3" s="55" t="s">
        <v>37</v>
      </c>
      <c r="B3" s="69" t="str">
        <f>+'5)'!D3</f>
        <v>I квартал</v>
      </c>
      <c r="C3" s="56" t="str">
        <f>+'5)'!$E$3</f>
        <v>2022 г.</v>
      </c>
      <c r="D3" s="57" t="s">
        <v>54</v>
      </c>
      <c r="E3" s="59"/>
      <c r="J3" s="59" t="s">
        <v>54</v>
      </c>
    </row>
    <row r="4" spans="1:10" ht="18" customHeight="1"/>
    <row r="5" spans="1:10" ht="20.100000000000001" customHeight="1">
      <c r="A5" s="50" t="s">
        <v>91</v>
      </c>
      <c r="B5" s="160" t="s">
        <v>56</v>
      </c>
      <c r="C5" s="160" t="s">
        <v>79</v>
      </c>
      <c r="D5" s="160" t="s">
        <v>53</v>
      </c>
      <c r="E5" s="159" t="s">
        <v>106</v>
      </c>
      <c r="F5" s="159" t="s">
        <v>107</v>
      </c>
    </row>
    <row r="6" spans="1:10" ht="20.100000000000001" customHeight="1">
      <c r="A6" s="50" t="s">
        <v>34</v>
      </c>
      <c r="B6" s="160"/>
      <c r="C6" s="160"/>
      <c r="D6" s="160"/>
      <c r="E6" s="160"/>
      <c r="F6" s="160"/>
    </row>
    <row r="7" spans="1:10" ht="20.100000000000001" customHeight="1">
      <c r="A7" s="50" t="s">
        <v>89</v>
      </c>
      <c r="B7" s="160"/>
      <c r="C7" s="160"/>
      <c r="D7" s="160"/>
      <c r="E7" s="160"/>
      <c r="F7" s="160"/>
    </row>
    <row r="8" spans="1:10" ht="20.100000000000001" customHeight="1">
      <c r="A8" s="62" t="s">
        <v>92</v>
      </c>
      <c r="B8" s="51"/>
      <c r="C8" s="52"/>
      <c r="D8" s="53"/>
      <c r="E8" s="53"/>
      <c r="F8" s="53"/>
    </row>
    <row r="9" spans="1:10" ht="20.100000000000001" customHeight="1">
      <c r="A9" s="58" t="s">
        <v>35</v>
      </c>
      <c r="B9" s="51"/>
      <c r="C9" s="52"/>
      <c r="D9" s="53"/>
      <c r="E9" s="53"/>
      <c r="F9" s="53"/>
    </row>
    <row r="10" spans="1:10" ht="20.100000000000001" customHeight="1">
      <c r="A10" s="54" t="str">
        <f>CONCATENATE(B3,D3,C3)</f>
        <v>I квартал_2022 г.</v>
      </c>
      <c r="B10" s="76">
        <v>733432</v>
      </c>
      <c r="C10" s="86">
        <f>D10/B10</f>
        <v>2.7933516263266398</v>
      </c>
      <c r="D10" s="77">
        <v>2048733.47</v>
      </c>
      <c r="E10" s="77">
        <v>409746.7</v>
      </c>
      <c r="F10" s="77">
        <f>D10+E10</f>
        <v>2458480.17</v>
      </c>
    </row>
    <row r="12" spans="1:10" ht="17.25" customHeight="1">
      <c r="A12" s="162" t="s">
        <v>126</v>
      </c>
      <c r="B12" s="162"/>
      <c r="C12" s="162"/>
      <c r="D12" s="162"/>
      <c r="E12" s="162"/>
      <c r="F12" s="162"/>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6" max="6" width="14.140625" customWidth="1"/>
    <col min="11" max="11" width="15" customWidth="1"/>
    <col min="12" max="12" width="12.42578125" customWidth="1"/>
  </cols>
  <sheetData>
    <row r="1" spans="1:12" ht="41.25" customHeight="1">
      <c r="A1" s="161" t="s">
        <v>108</v>
      </c>
      <c r="B1" s="161"/>
      <c r="C1" s="161"/>
      <c r="D1" s="161"/>
      <c r="E1" s="161"/>
      <c r="F1" s="161"/>
      <c r="G1" s="161"/>
      <c r="H1" s="161"/>
      <c r="I1" s="161"/>
      <c r="J1" s="161"/>
      <c r="K1" s="163" t="s">
        <v>98</v>
      </c>
      <c r="L1" s="163"/>
    </row>
    <row r="2" spans="1:12" s="12" customFormat="1" ht="20.100000000000001" customHeight="1">
      <c r="D2" s="57" t="s">
        <v>54</v>
      </c>
      <c r="E2" s="55" t="s">
        <v>37</v>
      </c>
      <c r="F2" s="69" t="str">
        <f>'Информация для раскрытия'!B3</f>
        <v>I квартал</v>
      </c>
      <c r="G2" s="56" t="str">
        <f>+'5)'!$E$3</f>
        <v>2022 г.</v>
      </c>
      <c r="J2" s="59"/>
    </row>
    <row r="4" spans="1:12" ht="27" customHeight="1">
      <c r="A4" s="164" t="s">
        <v>109</v>
      </c>
      <c r="B4" s="164"/>
      <c r="C4" s="164"/>
      <c r="D4" s="164"/>
      <c r="E4" s="164"/>
      <c r="F4" s="164"/>
      <c r="G4" s="164"/>
      <c r="H4" s="164"/>
      <c r="I4" s="164"/>
      <c r="J4" s="164"/>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sqref="A1:J1"/>
    </sheetView>
  </sheetViews>
  <sheetFormatPr defaultRowHeight="12.75"/>
  <cols>
    <col min="1" max="16384" width="9.140625" style="70"/>
  </cols>
  <sheetData>
    <row r="1" spans="1:12" ht="87" customHeight="1">
      <c r="A1" s="165" t="s">
        <v>110</v>
      </c>
      <c r="B1" s="165"/>
      <c r="C1" s="165"/>
      <c r="D1" s="165"/>
      <c r="E1" s="165"/>
      <c r="F1" s="165"/>
      <c r="G1" s="165"/>
      <c r="H1" s="165"/>
      <c r="I1" s="165"/>
      <c r="J1" s="165"/>
      <c r="K1" s="166" t="s">
        <v>98</v>
      </c>
      <c r="L1" s="166"/>
    </row>
    <row r="4" spans="1:12" ht="15.75">
      <c r="A4" s="71" t="s">
        <v>112</v>
      </c>
      <c r="B4" s="72" t="s">
        <v>116</v>
      </c>
      <c r="D4" s="167"/>
      <c r="E4" s="167"/>
    </row>
    <row r="6" spans="1:12">
      <c r="A6" s="71" t="s">
        <v>111</v>
      </c>
      <c r="B6" s="72" t="s">
        <v>113</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S9k4q0Y33nXu7sNCJHISrxaaLmR8GbkFgYoBG6MMFOU=</DigestValue>
    </Reference>
    <Reference URI="#idOfficeObject" Type="http://www.w3.org/2000/09/xmldsig#Object">
      <DigestMethod Algorithm="urn:ietf:params:xml:ns:cpxmlsec:algorithms:gostr34112012-256"/>
      <DigestValue>01Z1VO3DABTgIw1Lt+0REXqGuTei9bc+08xw9BEPREs=</DigestValue>
    </Reference>
    <Reference URI="#idValidSigLnImg" Type="http://www.w3.org/2000/09/xmldsig#Object">
      <DigestMethod Algorithm="urn:ietf:params:xml:ns:cpxmlsec:algorithms:gostr34112012-256"/>
      <DigestValue>LKIHOQomv9mKW2JSVLe8yYFtJs6HRmP9vD9X0vJThlw=</DigestValue>
    </Reference>
    <Reference URI="#idInvalidSigLnImg" Type="http://www.w3.org/2000/09/xmldsig#Object">
      <DigestMethod Algorithm="urn:ietf:params:xml:ns:cpxmlsec:algorithms:gostr34112012-256"/>
      <DigestValue>pLRrndDllxxmDhnRWC1rnQJSilM7CFtt6TezlyHfIXQ=</DigestValue>
    </Reference>
  </SignedInfo>
  <SignatureValue>clRxGxObNF1XDOvDUkZTxcUDrEztRCO8xAvjd7EpGsQxBOESKOOYTFwZDOuKhdGY
OJvXp5moFXxxL/109v36qA==</SignatureValue>
  <KeyInfo>
    <X509Data>
      <X509Certificate>MIIJ2jCCCYegAwIBAgIRApyATwBWrbqFSQ9EiGhqXSQwCgYIKoUDBwEBAwIwggGJ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0J3QotCj0KAiMB4XDTIxMDYyOTA0NDQyOFoXDTIyMDkyOTA0MjgyNFowggHfMTAw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u9GM0L3Ri9C5INC00LjRgNC10LrRgtC+0YAxIDAeBgNVBAoMF9CQ0J4gItCe0JzQ
odCa0KjQmNCd0JAiMTAwLgYDVQQJDCfQo9CbINCfLtCSLtCR0KPQlNCV0KDQmtCY
0J3QkCwg0JTQntCcIDIxETAPBgNVBAcMCNCe0LzRgdC6MScwJQYDVQQIDB41NSDQ
ntC80YHQutCw0Y8g0L7QsdC70LDRgdGC0YwxCzAJBgNVBAYTAlJVMSgwJgYDVQQq
DB/Qm9Cw0YDQuNGB0LAg0JHQvtGA0LjRgdC+0LLQvdCwMRcwFQYDVQQEDA7Qk9GA
0LjRiNC40L3QsDEgMB4GA1UEAwwX0JDQniAi0J7QnNCh0JrQqNCY0J3QkCIwZjAf
BggqhQMHAQEBATATBgcqhQMCAiQABggqhQMHAQECAgNDAARAQMStlzpxEKEkF5k3
znaabq0V3iKXNnF9U/1cUUsXkGmP8FwFkpnRpkJ0n0lCPHp3gLL1khwdrMQmY61/
vkCgWaOCBWcwggVjMAwGBSqFA2RyBAMCAQEwDgYDVR0PAQH/BAQDAgTwMCUGA1Ud
EQQeMByBGnZ5c290c2tpeUBjb3JkaWFudC1vbXNrLnJ1MBMGA1UdIAQMMAowCAYG
KoUDZHEBMEEGA1UdJQQ6MDgGCCsGAQUFBwMCBgcqhQMCAiIGBggrBgEFBQcDBAYH
KoUDAwcIAQYIKoUDAwcBAQEGBiqFAwMHATCBoQYIKwYBBQUHAQEEgZQwgZEwRgYI
KwYBBQUHMAKGOmh0dHA6Ly9jZHAuc2tia29udHVyLnJ1L2NlcnRpZmljYXRlcy9z
a2Jrb250dXItcTEtMjAyMC5jcnQwRwYIKwYBBQUHMAKGO2h0dHA6Ly9jZHAyLnNr
YmtvbnR1ci5ydS9jZXJ0aWZpY2F0ZXMvc2tia29udHVyLXExLTIwMjAuY3J0MCsG
A1UdEAQkMCKADzIwMjEwNjI5MDQ0NDI3WoEPMjAyMjA5MjkwNDI4MjRaMIIBMwYF
KoUDZHAEggEoMIIBJAwrItCa0YDQuNC/0YLQvtCf0YDQviBDU1AiICjQstC10YDR
gdC40Y8gNC4wKQxTItCj0LTQvtGB0YLQvtCy0LXRgNGP0Y7RidC40Lkg0YbQtdC9
0YLRgCAi0JrRgNC40L/RgtC+0J/RgNC+INCj0KYiINCy0LXRgNGB0LjQuCAyLjAM
T9Ch0LXRgNGC0LjRhNC40LrQsNGCINGB0L7QvtGC0LLQtdGC0YHRgtCy0LjRjyDi
hJYg0KHQpC8xMjQtMzk2NiDQvtGCIDE1LjAxLjIwMjEMT9Ch0LXRgNGC0LjRhNC4
0LrQsNGCINGB0L7QvtGC0LLQtdGC0YHRgtCy0LjRjyDihJYg0KHQpC8xMjgtMzU5
MiDQvtGCIDE3LjEwLjIwMTgwNgYFKoUDZG8ELQwrItCa0YDQuNC/0YLQvtCf0YDQ
viBDU1AiICjQstC10YDRgdC40Y8gNC4wKTB8BgNVHR8EdTBzMDegNaAzhjFodHRw
Oi8vY2RwLnNrYmtvbnR1ci5ydS9jZHAvc2tia29udHVyLXExLTIwMjAuY3JsMDig
NqA0hjJodHRwOi8vY2RwMi5za2Jrb250dXIucnUvY2RwL3NrYmtvbnR1ci1xMS0y
MDIwLmNybDCBggYHKoUDAgIxAgR3MHUwZRZAaHR0cHM6Ly9jYS5rb250dXIucnUv
YWJvdXQvZG9jdW1lbnRzL2NyeXB0b3Byby1saWNlbnNlLXF1YWxpZmllZAwd0KHQ
mtCRINCa0L7QvdGC0YPRgCDQuCDQlNCX0J4DAgXgBAzls92yERR49/MZuRgwggFg
BgNVHSMEggFXMIIBU4AUM8zx6RoOJmPPpIRlWVyGdxt/fkqhggEspIIBKDCCASQx
HjAcBgkqhkiG9w0BCQEWD2RpdEBtaW5zdnlhei5ydTELMAkGA1UEBhMCUlUxGDAW
BgNVBAgMDzc3INCc0L7RgdC60LLQsDEZMBcGA1UEBwwQ0LMuINCc0L7RgdC60LLQ
sDEuMCwGA1UECQwl0YPQu9C40YbQsCDQotCy0LXRgNGB0LrQsNGPLCDQtNC+0Lwg
NzEsMCoGA1UECgwj0JzQuNC90LrQvtC80YHQstGP0LfRjCDQoNC+0YHRgdC40Lgx
GDAWBgUqhQNkARINMTA0NzcwMjAyNjcwMTEaMBgGCCqFAwOBAwEBEgwwMDc3MTA0
NzQzNzUxLDAqBgNVBAMMI9Cc0LjQvdC60L7QvNGB0LLRj9C30Ywg0KDQvtGB0YHQ
uNC4ggsA351M5wAAAAAEdjAdBgNVHQ4EFgQUkOSxRGwU2leUJ3O6bmosbnDun0Aw
CgYIKoUDBwEBAwIDQQDlPGu8BXqM8VRFCaSRQTFCtunQqYhF6WxVv7JgZP3aY72X
NI2OWN8mV9DlKiDEPyBNG5hjGXdXv7XmA4VvN+9I</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jNWHSXkubykUHqhR/Gmgb4cc4DY=</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Oa58VSsGg54WqZIUOj/VSaaVUJw=</DigestValue>
      </Reference>
      <Reference URI="/xl/media/image1.emf?ContentType=image/x-emf">
        <DigestMethod Algorithm="http://www.w3.org/2000/09/xmldsig#sha1"/>
        <DigestValue>tkBjqiqK8LuUwsKayUFfuzxI2kU=</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WXHneVDNgg8L7/eeehvCP9V8RIw=</DigestValue>
      </Reference>
      <Reference URI="/xl/styles.xml?ContentType=application/vnd.openxmlformats-officedocument.spreadsheetml.styles+xml">
        <DigestMethod Algorithm="http://www.w3.org/2000/09/xmldsig#sha1"/>
        <DigestValue>yeyEpwDF3DuoBL+pAM8ixCAJK74=</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ZMN8PtRfAOfe49I/nhTcE9q9NxI=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kBWT0ge67WXngJAV55qcXAp+peg=</DigestValue>
      </Reference>
      <Reference URI="/xl/worksheets/sheet2.xml?ContentType=application/vnd.openxmlformats-officedocument.spreadsheetml.worksheet+xml">
        <DigestMethod Algorithm="http://www.w3.org/2000/09/xmldsig#sha1"/>
        <DigestValue>wgsMiYCYu4dsC2/Het5RtGYDbvo=</DigestValue>
      </Reference>
      <Reference URI="/xl/worksheets/sheet3.xml?ContentType=application/vnd.openxmlformats-officedocument.spreadsheetml.worksheet+xml">
        <DigestMethod Algorithm="http://www.w3.org/2000/09/xmldsig#sha1"/>
        <DigestValue>XKvGaY/W3u2QdIfVivnfgl8nhTM=</DigestValue>
      </Reference>
      <Reference URI="/xl/worksheets/sheet4.xml?ContentType=application/vnd.openxmlformats-officedocument.spreadsheetml.worksheet+xml">
        <DigestMethod Algorithm="http://www.w3.org/2000/09/xmldsig#sha1"/>
        <DigestValue>BbxfpR/lpBEAvAvIT/hgvMOikYk=</DigestValue>
      </Reference>
      <Reference URI="/xl/worksheets/sheet5.xml?ContentType=application/vnd.openxmlformats-officedocument.spreadsheetml.worksheet+xml">
        <DigestMethod Algorithm="http://www.w3.org/2000/09/xmldsig#sha1"/>
        <DigestValue>Ol4B4JtXE0PBKkjs315GWDXCNqs=</DigestValue>
      </Reference>
      <Reference URI="/xl/worksheets/sheet6.xml?ContentType=application/vnd.openxmlformats-officedocument.spreadsheetml.worksheet+xml">
        <DigestMethod Algorithm="http://www.w3.org/2000/09/xmldsig#sha1"/>
        <DigestValue>FUWnFyKhljBdTIV/PHXgAHFFp3c=</DigestValue>
      </Reference>
      <Reference URI="/xl/worksheets/sheet7.xml?ContentType=application/vnd.openxmlformats-officedocument.spreadsheetml.worksheet+xml">
        <DigestMethod Algorithm="http://www.w3.org/2000/09/xmldsig#sha1"/>
        <DigestValue>Hx2SId9bl6ZbJ/Mjny3Vmyig0BU=</DigestValue>
      </Reference>
      <Reference URI="/xl/worksheets/sheet8.xml?ContentType=application/vnd.openxmlformats-officedocument.spreadsheetml.worksheet+xml">
        <DigestMethod Algorithm="http://www.w3.org/2000/09/xmldsig#sha1"/>
        <DigestValue>sc7CTehlLKChz9dztl/D54U5Pac=</DigestValue>
      </Reference>
      <Reference URI="/xl/worksheets/sheet9.xml?ContentType=application/vnd.openxmlformats-officedocument.spreadsheetml.worksheet+xml">
        <DigestMethod Algorithm="http://www.w3.org/2000/09/xmldsig#sha1"/>
        <DigestValue>2HL2fNVEn+B238uOLWBc1OYsr/k=</DigestValue>
      </Reference>
    </Manifest>
    <SignatureProperties>
      <SignatureProperty Id="idSignatureTime" Target="#idPackageSignature">
        <mdssi:SignatureTime>
          <mdssi:Format>YYYY-MM-DDThh:mm:ssTZD</mdssi:Format>
          <mdssi:Value>2022-04-25T08:53:02Z</mdssi:Value>
        </mdssi:SignatureTime>
      </SignatureProperty>
    </SignatureProperties>
  </Object>
  <Object Id="idOfficeObject">
    <SignatureProperties>
      <SignatureProperty Id="idOfficeV1Details" Target="#idPackageSignature">
        <SignatureInfoV1 xmlns="http://schemas.microsoft.com/office/2006/digsig">
          <SetupID>{F5BF2E89-EBF2-43F4-8BDE-ADC1778B2D52}</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EFo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pHZ4dKR2GQoBsDsAAADwzkIAAvGiZQAAAAAZCgGwzAAAAABgtQIS8aJl/yIA4X/kAMApAAAAAAAAAN8BACAAAAAgOACKAazOQgDQzkIAGQoBsFNlZ29lIFVJAG2IZlgAAAAAAAAACm2IZhIAAAAAYLUCDM9CAFNlZ29lIFVJAABCABIAAADMAAAAAGC1AtdPpGXMAAAAAQAAAAAAAAAMz0IAdZ+jZYDPQgDMAAAAAQAAAAAAAAAkz0IAdZ+jZQAAQgDMAAAA/NBCAAEAAAAAAAAA4M9CABWfo2WYz0IAHwwBSQEAAAAAAAAAAgAAALiKTwAAAAAAAQAACB8MAUlkdgAIAAAAACUAAAAMAAAAAwAAABgAAAAMAAAAAAAAAhIAAAAMAAAAAQAAAB4AAAAYAAAAvQAAAAQAAAD3AAAAEQAAAFQAAACIAAAAvgAAAAQAAAD1AAAAEAAAAAEAAACrCg1CchwNQr4AAAAEAAAACgAAAEwAAAAAAAAAAAAAAAAAAAD//////////2AAAAAyADUALgAwADQALgAyADAAMgAy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JgDAHBCAwAABAAAAAQAAAAAAAAAAABTAGkAZwBuAGEAdAB1AHIAZQBMAGkAbgBlAAAA5POuZYjzrmXAx0ED8IGvZcDvj2YAMVEDAAAEAOzKQgAPCrdl8LpIAx4TpWUsCrdlYTefeoDLQgABAAQAAAAEAAB7cwB4AwAAAAAEAAAAQgC+5bNlADBRAwAxUQOAy0IAgMtCAAEABAAAAAQAUMtCAAAAAAD/////FMtCAFDLQgAeE6Vl+OWzZd02n3oAAEIA8LpIA8AoUQMAAAAAMAAAAGTLQgAAAAAAz22IZgAAAACABCkAAAAAABDIQQNIy0IAPW2IZnQpUQMDzEI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BEA5J1CAJ9qpHawFcMAAAAAAIICAADAoSkKAAAAANEUIXwiAIoBMAKrdnAKcgAsnkIARGukdhNrpHb/J6d6dgIRAIyeQgABAAAAAQAAAAAAAAD8nUIAjJ5CALikQgCeqqp2y9JBDP7///8Ta6R2jBZAb3YCEQCCAgAAAgAAAAAAAAB2AhEAggIAAICDQwNwnkIAg0q+ZQDKVQB2AhEAggIAAAIAAAAAAAAAjJ5CAJCeQgCia2wvdgIRAIICAAAAAAAAAAAAAIyeQgAAAAAA6J5CANNtbS92AhEAggIAAAIAAAAAAAAAdgIRAAxwpHYAAAAAOnCkdtyeQgANIJh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CrCg1Cchw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KsKDUJyHA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DIwAApBEAACBFTUYAAAEA4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KR2eHSkdhkKAbA7AAAA8M5CAALxomUAAAAAGQoBsMwAAAAAYLUCEvGiZf8iAOF/5ADAKQAAAAAAAADfAQAgAAAAIDgAigGszkIA0M5CABkKAbBTZWdvZSBVSQBtiGZYAAAAAAAAAAptiGYSAAAAAGC1AgzPQgBTZWdvZSBVSQAAQgASAAAAzAAAAABgtQLXT6RlzAAAAAEAAAAAAAAADM9CAHWfo2WAz0IAzAAAAAEAAAAAAAAAJM9CAHWfo2UAAEIAzAAAAPzQQgABAAAAAAAAAODPQgAVn6NlmM9CAB8MAUkBAAAAAAAAAAIAAAC4ik8AAAAAAAEAAAgfDAFJ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YAwBwQgMAAAQAAAAEAAAAAAAAAAAAUwBpAGcAbgBhAHQAdQByAGUATABpAG4AZQAAAOTzrmWI865lwMdBA/CBr2XA749mADFRAwAABADsykIADwq3ZfC6SAMeE6VlLAq3ZWE3n3qAy0IAAQAEAAAABAAAe3MAeAMAAAAABAAAAEIAvuWzZQAwUQMAMVEDgMtCAIDLQgABAAQAAAAEAFDLQgAAAAAA/////xTLQgBQy0IAHhOlZfjls2XdNp96AABCAPC6SAPAKFEDAAAAADAAAABky0IAAAAAAM9tiGYAAAAAgAQpAAAAAAAQyEEDSMtCAD1tiGZ0KVEDA8xCAGR2AAgAAAAAJQAAAAwAAAAEAAAAGAAAAAwAAAAAAAACEgAAAAwAAAABAAAAFgAAAAwAAAAIAAAAVAAAAFQAAAAKAAAANwAAAB4AAABaAAAAAQAAAKsKDUJyHA1CCgAAAFsAAAABAAAATAAAAAQAAAAJAAAANwAAACAAAABbAAAAUAAAAFgAcgA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wKEpCgAAAACOFCHyIgCKAQAAAAAAAAAAAAAAAAAAAAAAAAAAAAAAAAAAAAAAAAAAAAAAAAAAAAAAAAAAAAAAAAAAAAAAAAAAAAAAAAAAAAAAAAAAAAAAAAAAAAAAAAAAAAAAAAAAAAAAAAAAAAAAAAAAAAAAAAAAAAAAAAAAAAAAAAAAAAAAAAAAAAAAAAAAAAAAAAAAAAAAAAAAAAAAAAAAAAAAAAAAAAAAAAAAAAAAAAAAAAAAAAAAAAAAAAAAAAAAAAAAAAAAAAAANvYedwAAAAD5EyF34p5CAAAAAADcnkIADSCY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qwoNQnIc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CrCg1Cchw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2022-04-25T08:53:02Z</dcterms:modified>
</cp:coreProperties>
</file>